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K:\Roads Programme\2026\Final Draft - March 2026\"/>
    </mc:Choice>
  </mc:AlternateContent>
  <xr:revisionPtr revIDLastSave="0" documentId="13_ncr:1_{4ABF84E3-0E18-4068-AB65-14836BF6F06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ppendix 1A" sheetId="1" r:id="rId1"/>
    <sheet name="Appendix 1B" sheetId="3" r:id="rId2"/>
    <sheet name="Appendix 1C" sheetId="4" r:id="rId3"/>
    <sheet name="Appendix 1D" sheetId="5" r:id="rId4"/>
    <sheet name="Appendix 1E" sheetId="7" r:id="rId5"/>
    <sheet name="Appendix 1F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7" l="1"/>
  <c r="E72" i="4" l="1"/>
  <c r="E21" i="4"/>
  <c r="E74" i="3"/>
  <c r="C74" i="3"/>
  <c r="E18" i="3"/>
  <c r="D32" i="9"/>
  <c r="E9" i="5"/>
  <c r="E31" i="5"/>
  <c r="B21" i="4"/>
  <c r="B72" i="4"/>
  <c r="D36" i="9"/>
  <c r="E19" i="5"/>
  <c r="C72" i="4"/>
  <c r="C21" i="4"/>
  <c r="C18" i="3"/>
  <c r="B76" i="3" l="1"/>
  <c r="B74" i="4"/>
  <c r="C74" i="4"/>
  <c r="E76" i="4"/>
  <c r="E78" i="3"/>
  <c r="C76" i="3" l="1"/>
  <c r="E16" i="7" l="1"/>
  <c r="E20" i="7" s="1"/>
</calcChain>
</file>

<file path=xl/sharedStrings.xml><?xml version="1.0" encoding="utf-8"?>
<sst xmlns="http://schemas.openxmlformats.org/spreadsheetml/2006/main" count="531" uniqueCount="343">
  <si>
    <t>APPENDIX 1A</t>
  </si>
  <si>
    <t>NATIONAL PRIMARY ROAD MAINTENANCE</t>
  </si>
  <si>
    <t xml:space="preserve">BALLYMOTE TUBBERCURRY MUNICIPAL DISTRICT </t>
  </si>
  <si>
    <t>National Primary Ordinary Maintenance</t>
  </si>
  <si>
    <t>Road No.</t>
  </si>
  <si>
    <t>Description</t>
  </si>
  <si>
    <t>Allocation €</t>
  </si>
  <si>
    <t>N4,N17 Ballymote/Tubbercurry MD</t>
  </si>
  <si>
    <t>General Maintenance</t>
  </si>
  <si>
    <t>National Primary Winter Maintenance</t>
  </si>
  <si>
    <t xml:space="preserve"> N4,N17 Ballymote/Tubbercurry MD</t>
  </si>
  <si>
    <t>Winter Maintenance</t>
  </si>
  <si>
    <t xml:space="preserve">NATIONAL SECONDARY ROAD MAINTENANCE </t>
  </si>
  <si>
    <t xml:space="preserve">BALLYMOTE/TUBBERCURRY  DISTRICT </t>
  </si>
  <si>
    <t>National Secondary Ordinary Maintenance</t>
  </si>
  <si>
    <t>N59-Corhownagh Church Mayo County Boundary</t>
  </si>
  <si>
    <t>National Secondary Winter Maintenance</t>
  </si>
  <si>
    <t>APPENDIX 1B</t>
  </si>
  <si>
    <t xml:space="preserve">RESTORATION MAINTENANCE/SUPPLEMENTARY RESTORATION MAINTENANCE </t>
  </si>
  <si>
    <t xml:space="preserve">PROGRAMME 2026-BALLYMOTE/TUBBERCURRY MUNICIPAL DISTRICT  </t>
  </si>
  <si>
    <t>Regional Roads</t>
  </si>
  <si>
    <t>Location</t>
  </si>
  <si>
    <t>Length (m)</t>
  </si>
  <si>
    <t>Work Type</t>
  </si>
  <si>
    <t>Allocation (€)</t>
  </si>
  <si>
    <t xml:space="preserve">R294 </t>
  </si>
  <si>
    <t>Oghambaun, Tubbercurry</t>
  </si>
  <si>
    <t>RM</t>
  </si>
  <si>
    <t>R294</t>
  </si>
  <si>
    <t>Knockrawer</t>
  </si>
  <si>
    <t>R298</t>
  </si>
  <si>
    <t>Lackancahill/Kinard/Cloondervalley</t>
  </si>
  <si>
    <t>Lackanlietve/ Lackancahill/Kinard/Cloondervalley</t>
  </si>
  <si>
    <t>R297</t>
  </si>
  <si>
    <t>Rathlee</t>
  </si>
  <si>
    <t>R295</t>
  </si>
  <si>
    <t>Cloonagh</t>
  </si>
  <si>
    <t>No of Schemes</t>
  </si>
  <si>
    <t xml:space="preserve">Total </t>
  </si>
  <si>
    <t>L4702-0</t>
  </si>
  <si>
    <t>Mullaun</t>
  </si>
  <si>
    <t>L8305-0</t>
  </si>
  <si>
    <t>Lisnagore</t>
  </si>
  <si>
    <t xml:space="preserve">L4604-0 </t>
  </si>
  <si>
    <t>Carrowmore</t>
  </si>
  <si>
    <t>L43023-0</t>
  </si>
  <si>
    <t>Flowerhill, Bunnanaddan</t>
  </si>
  <si>
    <t>L4701-0</t>
  </si>
  <si>
    <t>Sessuegarry, Masshill</t>
  </si>
  <si>
    <t>L8205-0</t>
  </si>
  <si>
    <t>Rinn</t>
  </si>
  <si>
    <t>L6805-0</t>
  </si>
  <si>
    <t>Lislough</t>
  </si>
  <si>
    <t>L86082 / L86083</t>
  </si>
  <si>
    <t>Rinbaun</t>
  </si>
  <si>
    <t xml:space="preserve">L8608 </t>
  </si>
  <si>
    <t>L6104-33</t>
  </si>
  <si>
    <t>Ardcree</t>
  </si>
  <si>
    <t>L54042-0</t>
  </si>
  <si>
    <t>Eskragh</t>
  </si>
  <si>
    <t>L4803-0</t>
  </si>
  <si>
    <t>Kilmacteigue</t>
  </si>
  <si>
    <t>L8907-0</t>
  </si>
  <si>
    <t>Montaigh</t>
  </si>
  <si>
    <t>L8904-0</t>
  </si>
  <si>
    <t>L81061-0</t>
  </si>
  <si>
    <t>Annaghmore, Gurteen</t>
  </si>
  <si>
    <t>L46052-0</t>
  </si>
  <si>
    <t>Cloondrihara</t>
  </si>
  <si>
    <t>L8503-0</t>
  </si>
  <si>
    <t>Tullymoy</t>
  </si>
  <si>
    <t>L6308-0 (50)</t>
  </si>
  <si>
    <t xml:space="preserve">Altons </t>
  </si>
  <si>
    <t>L6305-0 (43)</t>
  </si>
  <si>
    <t>Ardkill/Doonycoy</t>
  </si>
  <si>
    <t>L27013-0 (78)</t>
  </si>
  <si>
    <t>Portaghabragh</t>
  </si>
  <si>
    <t>L2401-0 (79)</t>
  </si>
  <si>
    <t>Shraheens/Killeenduff</t>
  </si>
  <si>
    <t>L2205-0</t>
  </si>
  <si>
    <t>Carrowcullen/Drumagoal (Ladies Brea)</t>
  </si>
  <si>
    <t>L6504-0 (121)</t>
  </si>
  <si>
    <t>Cloondervalley</t>
  </si>
  <si>
    <t>Cabraghkeel</t>
  </si>
  <si>
    <t>L64101-0 (118.1)</t>
  </si>
  <si>
    <t>L6611-0 (109)</t>
  </si>
  <si>
    <t>Newtown/Carraun</t>
  </si>
  <si>
    <t>L64091-0 (118.2)</t>
  </si>
  <si>
    <t xml:space="preserve">Cabragh </t>
  </si>
  <si>
    <t>L64121-0 (87)</t>
  </si>
  <si>
    <t xml:space="preserve">Cooga </t>
  </si>
  <si>
    <t>L25016-0 (90.6)</t>
  </si>
  <si>
    <t xml:space="preserve">Ballyogan </t>
  </si>
  <si>
    <t>Carrowhubback North</t>
  </si>
  <si>
    <t xml:space="preserve">L64123-0 (87.3) </t>
  </si>
  <si>
    <t>L6605-0 (105</t>
  </si>
  <si>
    <t xml:space="preserve">Corbally </t>
  </si>
  <si>
    <t>L6513-0 (61)</t>
  </si>
  <si>
    <t>Caltragh</t>
  </si>
  <si>
    <t>L6607-0 (72)</t>
  </si>
  <si>
    <t xml:space="preserve">Emilymoran </t>
  </si>
  <si>
    <t>L6413-0 (83)</t>
  </si>
  <si>
    <t>Ballinahowna</t>
  </si>
  <si>
    <t>L63031-0 (41)</t>
  </si>
  <si>
    <t>Ardogelly</t>
  </si>
  <si>
    <t>L2302-0 (39)</t>
  </si>
  <si>
    <t xml:space="preserve">Rathglass </t>
  </si>
  <si>
    <t>L2702-0 (52)</t>
  </si>
  <si>
    <t>Farranmacfarrel/Lecarrow</t>
  </si>
  <si>
    <t>L-56018-0</t>
  </si>
  <si>
    <t>Ardconnell</t>
  </si>
  <si>
    <t>L-5404-0</t>
  </si>
  <si>
    <t>Whitehill</t>
  </si>
  <si>
    <t>L-1401-0</t>
  </si>
  <si>
    <t>Cooperhill</t>
  </si>
  <si>
    <t>L58012-0</t>
  </si>
  <si>
    <t>Templevanny</t>
  </si>
  <si>
    <t>L-11022-0</t>
  </si>
  <si>
    <t>Straduff</t>
  </si>
  <si>
    <t>L4202-0</t>
  </si>
  <si>
    <t>Knockbrack</t>
  </si>
  <si>
    <t>L5504-0</t>
  </si>
  <si>
    <t>Lissaneena</t>
  </si>
  <si>
    <t>L1501-0</t>
  </si>
  <si>
    <t>Ballynabol</t>
  </si>
  <si>
    <t>L4204-0</t>
  </si>
  <si>
    <t>Cloonanure</t>
  </si>
  <si>
    <t>L16042-0</t>
  </si>
  <si>
    <t>Ballanascarrow</t>
  </si>
  <si>
    <t>L-42013-0</t>
  </si>
  <si>
    <t>Battlefield</t>
  </si>
  <si>
    <t>No. of Schemes</t>
  </si>
  <si>
    <t xml:space="preserve">Total No of Schemes </t>
  </si>
  <si>
    <t>Total Restoration Maintenance/Supplementary Restoration Maintenance allocation</t>
  </si>
  <si>
    <t>APPENDIX 1C</t>
  </si>
  <si>
    <t>RESTORATION IMPROVEMENT PROGRAMME 2026</t>
  </si>
  <si>
    <t xml:space="preserve">BALLYMOTE/TUBBERCURRY MUNICIPAL DISTRICT </t>
  </si>
  <si>
    <t>R296</t>
  </si>
  <si>
    <t xml:space="preserve">Quarryfield </t>
  </si>
  <si>
    <t>RI</t>
  </si>
  <si>
    <t>Teeling St, Tcurry</t>
  </si>
  <si>
    <t>R293</t>
  </si>
  <si>
    <t>Doon / Ragwood</t>
  </si>
  <si>
    <t>Cabragh</t>
  </si>
  <si>
    <t>Carrowpaddeen/Rathlee</t>
  </si>
  <si>
    <t>R284</t>
  </si>
  <si>
    <t>Sooey</t>
  </si>
  <si>
    <t>Ardline</t>
  </si>
  <si>
    <t>Cloonloogh</t>
  </si>
  <si>
    <t>Ballymote</t>
  </si>
  <si>
    <t>Local Roads</t>
  </si>
  <si>
    <t>L4303-0</t>
  </si>
  <si>
    <t>Quarryfield</t>
  </si>
  <si>
    <t>L4902-0</t>
  </si>
  <si>
    <t>Bunnacrannagh</t>
  </si>
  <si>
    <t>L2803-0</t>
  </si>
  <si>
    <t>Carrownacleigha</t>
  </si>
  <si>
    <t xml:space="preserve">L4901-0 </t>
  </si>
  <si>
    <t>Cully cross</t>
  </si>
  <si>
    <t>L4701-68</t>
  </si>
  <si>
    <t>Cloonacool, Lough Easky</t>
  </si>
  <si>
    <t xml:space="preserve">L8706-0 </t>
  </si>
  <si>
    <t>Drimina</t>
  </si>
  <si>
    <t>L8109-0</t>
  </si>
  <si>
    <t>Carrowntemple</t>
  </si>
  <si>
    <t xml:space="preserve">L4702-0 </t>
  </si>
  <si>
    <t>Tullivellia</t>
  </si>
  <si>
    <t>L4505-0</t>
  </si>
  <si>
    <t>Powellsbrough</t>
  </si>
  <si>
    <t xml:space="preserve">L4403-0 </t>
  </si>
  <si>
    <t>Leitrim South</t>
  </si>
  <si>
    <t>L8302-0</t>
  </si>
  <si>
    <t>Ballyfahy</t>
  </si>
  <si>
    <t>L83094</t>
  </si>
  <si>
    <t>Kilturra</t>
  </si>
  <si>
    <t>L8402-0</t>
  </si>
  <si>
    <t>Lavagh</t>
  </si>
  <si>
    <t>L8705-0</t>
  </si>
  <si>
    <t>Tobercurry</t>
  </si>
  <si>
    <t>L8601-0</t>
  </si>
  <si>
    <t xml:space="preserve">Carrownedan </t>
  </si>
  <si>
    <t>L68012-0 (2.2)</t>
  </si>
  <si>
    <t xml:space="preserve">Carrowgavneen </t>
  </si>
  <si>
    <t>L22046-0 (10.6)</t>
  </si>
  <si>
    <t>Ballinlig</t>
  </si>
  <si>
    <t>L2701-0 (82)</t>
  </si>
  <si>
    <t>Killeenduff</t>
  </si>
  <si>
    <t>L23025-0 (39.3)</t>
  </si>
  <si>
    <t>Rathglass/Kilrusheighter (Trawee Beach)</t>
  </si>
  <si>
    <t>L27013-0 (77)</t>
  </si>
  <si>
    <t>Ballymeeney</t>
  </si>
  <si>
    <t>L2204-0 (10)</t>
  </si>
  <si>
    <t>Toberawnaun</t>
  </si>
  <si>
    <t>L27021-0 (53.1)</t>
  </si>
  <si>
    <t>Dromore (Lecarrow NS)</t>
  </si>
  <si>
    <t>L6801-0 (2)</t>
  </si>
  <si>
    <t>L6705-0 (52)</t>
  </si>
  <si>
    <t>Dunneill/Farrellmacfarrell</t>
  </si>
  <si>
    <t>Ballinahowna/Kilmacurkin</t>
  </si>
  <si>
    <t>L6507-0 (99)</t>
  </si>
  <si>
    <t>Magherbrack/Ballinteane/Ballynamona</t>
  </si>
  <si>
    <t>L6514-0  (62)</t>
  </si>
  <si>
    <t xml:space="preserve">Culleens </t>
  </si>
  <si>
    <t>L6606-0 (106)</t>
  </si>
  <si>
    <t>Bunnanilra</t>
  </si>
  <si>
    <t>L6515-0 (64)</t>
  </si>
  <si>
    <t>Tawnlaghta/Carn</t>
  </si>
  <si>
    <t>L64042-0 (113)</t>
  </si>
  <si>
    <t>Carrowmacbryan</t>
  </si>
  <si>
    <t>L6402-0 (112)</t>
  </si>
  <si>
    <t>Carrownrush/Rathlee</t>
  </si>
  <si>
    <t>L6602-0 (104)</t>
  </si>
  <si>
    <t>Cottlestown/Rathglass</t>
  </si>
  <si>
    <t>L1402</t>
  </si>
  <si>
    <t xml:space="preserve">Riverstown </t>
  </si>
  <si>
    <t>L1403</t>
  </si>
  <si>
    <t>Brikeen</t>
  </si>
  <si>
    <t>L-5205</t>
  </si>
  <si>
    <t xml:space="preserve">Trimilawn </t>
  </si>
  <si>
    <t>L-5701</t>
  </si>
  <si>
    <t>Corradoo</t>
  </si>
  <si>
    <t>L-5801</t>
  </si>
  <si>
    <t>Castelbaldwin</t>
  </si>
  <si>
    <t>L-8107</t>
  </si>
  <si>
    <t>Monastraden</t>
  </si>
  <si>
    <t>L-1802</t>
  </si>
  <si>
    <t>Lecarrow</t>
  </si>
  <si>
    <t>L-5101-0</t>
  </si>
  <si>
    <t>Carrownagilty</t>
  </si>
  <si>
    <t>Total</t>
  </si>
  <si>
    <t>Total Restoration Improvement</t>
  </si>
  <si>
    <t>APPENDIX 1D</t>
  </si>
  <si>
    <t>DISCRETIONARY GRANT 2025</t>
  </si>
  <si>
    <t>Regional Road Maintenance (see breakdown below)</t>
  </si>
  <si>
    <t>Bridge Improvement/Strengthening</t>
  </si>
  <si>
    <t>Contingencies</t>
  </si>
  <si>
    <t>Non National Roads Maintenance/Repairs (Ballymote Area)</t>
  </si>
  <si>
    <t xml:space="preserve">Non National Roads Maintenance/Repairs (Enniscrone Area) </t>
  </si>
  <si>
    <t>Non National Roads Maintenance/Repairs (TubbercurryArea</t>
  </si>
  <si>
    <t>Winter Maintenance / Emergency Works</t>
  </si>
  <si>
    <t>Mechanical Survey of Roads/PSCI Surveys</t>
  </si>
  <si>
    <t>Quality Control Testing</t>
  </si>
  <si>
    <t>Footpath Enhancement</t>
  </si>
  <si>
    <t>Regional Road Maintenance Breakdown of €297,132</t>
  </si>
  <si>
    <t>Sooey – Co. Boundary Ballyfarnon</t>
  </si>
  <si>
    <t>Ballinabole – Ballymote – Gurteen – Co. Boundary Ballaghadereen</t>
  </si>
  <si>
    <t>Co. Boundary, Boyle – Tubbercurry – Co. Boundary, Ballina</t>
  </si>
  <si>
    <t>Ballymote – County Boundary, Boyle</t>
  </si>
  <si>
    <t>Ballymote – Bunninadden</t>
  </si>
  <si>
    <t>Dromore West – Enniscrone – Co. Boundary</t>
  </si>
  <si>
    <t>Cloonaderavally – Carrownurlar</t>
  </si>
  <si>
    <t>R361</t>
  </si>
  <si>
    <t>Co. Boundary to Co. Boundary in Killaraght</t>
  </si>
  <si>
    <t>APPENDIX 1E</t>
  </si>
  <si>
    <t>LOCAL ROAD MAINTENANCE 2025</t>
  </si>
  <si>
    <t>The budget for Local Road Maintenance for Ballymote / Tubbercurry Municipal District is €650,010</t>
  </si>
  <si>
    <t>Engineering Area</t>
  </si>
  <si>
    <t>Road Group</t>
  </si>
  <si>
    <t>Estimate €</t>
  </si>
  <si>
    <t>Ennisrcone</t>
  </si>
  <si>
    <t xml:space="preserve">Corballa – Enniscrone </t>
  </si>
  <si>
    <t>Easkey – Beltra</t>
  </si>
  <si>
    <t>Tubbercurry</t>
  </si>
  <si>
    <t>Aclare – Gurteen</t>
  </si>
  <si>
    <t>Tubbercurry – Coolaney</t>
  </si>
  <si>
    <t>Ballymote – Monasteraden</t>
  </si>
  <si>
    <t>Riverstown – Ballinafad</t>
  </si>
  <si>
    <t xml:space="preserve">Group Total </t>
  </si>
  <si>
    <t>Councillors proposals</t>
  </si>
  <si>
    <t>Roads Overheads</t>
  </si>
  <si>
    <t>In addition it is proposed to provide €20,000 Countywide for the treatment of Japanese</t>
  </si>
  <si>
    <t>Knotweed</t>
  </si>
  <si>
    <t>APPENDIX 1F</t>
  </si>
  <si>
    <t>DRAINAGE GRANT 2026</t>
  </si>
  <si>
    <t>The allocation of the Drainage Grant for Ballymote / Tubbercurry Municipal District is €347,602</t>
  </si>
  <si>
    <t>L4901-0</t>
  </si>
  <si>
    <t xml:space="preserve">Cloonaughil </t>
  </si>
  <si>
    <t xml:space="preserve">Install stormwater drainage system to prevent damage to public road  </t>
  </si>
  <si>
    <t>L89013-0</t>
  </si>
  <si>
    <t>Coolrecuil</t>
  </si>
  <si>
    <t xml:space="preserve">Install stormwater drainage system to prevent damage to public road </t>
  </si>
  <si>
    <t>Gortersluin</t>
  </si>
  <si>
    <t xml:space="preserve">Culvert crossing </t>
  </si>
  <si>
    <t>Improvement works to drainage network Lavagh village</t>
  </si>
  <si>
    <t>Boyle Rd., Gurteen</t>
  </si>
  <si>
    <t xml:space="preserve">Installation of drainage system to alleviate road flooding </t>
  </si>
  <si>
    <t>L56014-0</t>
  </si>
  <si>
    <t>Clooncose</t>
  </si>
  <si>
    <t xml:space="preserve">Raise road to prevent flooding of public road </t>
  </si>
  <si>
    <t>L4402-0</t>
  </si>
  <si>
    <t>Achonry</t>
  </si>
  <si>
    <t>L65042-0 (121)</t>
  </si>
  <si>
    <t>Lay 225mm pipe and connect road grates</t>
  </si>
  <si>
    <t>L6411-0 (86)</t>
  </si>
  <si>
    <t>Finod</t>
  </si>
  <si>
    <t>Lay 225/150mm pipe and connect road grates</t>
  </si>
  <si>
    <t>L2501-0 (90)</t>
  </si>
  <si>
    <t>Rathmacurkey, Culleens</t>
  </si>
  <si>
    <t>Lay 225mm pipe &amp; connect Road Grates</t>
  </si>
  <si>
    <t>L64604-0 (70)</t>
  </si>
  <si>
    <t>Muingiwore</t>
  </si>
  <si>
    <t>Lay300/ 225mm pipe and connect road grates</t>
  </si>
  <si>
    <t>L6210-0 (32)</t>
  </si>
  <si>
    <t>Lecarrow/Mullaroe</t>
  </si>
  <si>
    <t>Lay 375mm pipe and connect road grates</t>
  </si>
  <si>
    <t>Doonmadden/Doonycoy</t>
  </si>
  <si>
    <t>L-1502-32</t>
  </si>
  <si>
    <t>Cloonlurg</t>
  </si>
  <si>
    <t>New gillies and pipe into existing drainage network</t>
  </si>
  <si>
    <t>l-5709-0</t>
  </si>
  <si>
    <t xml:space="preserve">water getting out onto the road need to but bigger pipes in dranage system </t>
  </si>
  <si>
    <t>L-4201-0</t>
  </si>
  <si>
    <t>Cloonshanbally</t>
  </si>
  <si>
    <t xml:space="preserve">Road crossing bigger pipe and 3 gullies </t>
  </si>
  <si>
    <t>L-1906-0</t>
  </si>
  <si>
    <t>Creevagh</t>
  </si>
  <si>
    <t>Colapsed concrete colvert, replace with new culvert</t>
  </si>
  <si>
    <t xml:space="preserve">L-58033-0 </t>
  </si>
  <si>
    <t xml:space="preserve">Carricknahorna west </t>
  </si>
  <si>
    <t xml:space="preserve">Drainage piping and gullies </t>
  </si>
  <si>
    <t>L8110-0</t>
  </si>
  <si>
    <t>Monasteraden</t>
  </si>
  <si>
    <t>pipe water 300m and gullies</t>
  </si>
  <si>
    <t>L5507-0</t>
  </si>
  <si>
    <t>Carrigans upper</t>
  </si>
  <si>
    <t xml:space="preserve">gullies and pipes </t>
  </si>
  <si>
    <t>L16048-0</t>
  </si>
  <si>
    <t xml:space="preserve">Carrownanty </t>
  </si>
  <si>
    <t xml:space="preserve">gullies outside houses </t>
  </si>
  <si>
    <t>L42013-0</t>
  </si>
  <si>
    <t xml:space="preserve">Battlefield </t>
  </si>
  <si>
    <t xml:space="preserve">Road Crossing and gullies </t>
  </si>
  <si>
    <t>L5202-36</t>
  </si>
  <si>
    <t xml:space="preserve">drain and gullies </t>
  </si>
  <si>
    <t>Total No of Schemes</t>
  </si>
  <si>
    <t>L62021-0 (14.1)</t>
  </si>
  <si>
    <t xml:space="preserve">Finure </t>
  </si>
  <si>
    <t>L65041-0 (120.1)</t>
  </si>
  <si>
    <t>The allocation  for Ballymote / Tubbercurry Municipal District is €1,533,227</t>
  </si>
  <si>
    <t>The allocation of Restoration Improvement for Ballymote / Tubbercurry Municipal District is €6,692,429</t>
  </si>
  <si>
    <t>The allocation of Discretionary Grant for Ballymote / Tubbercurry Municipal District is €1,240,313 &amp; is distributed as follows:</t>
  </si>
  <si>
    <t>7 x €17,000</t>
  </si>
  <si>
    <t>L65041-0 (121.1)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</si>
</sst>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€&quot;#,##0.00"/>
    <numFmt numFmtId="165" formatCode="&quot;€&quot;#,##0"/>
    <numFmt numFmtId="166" formatCode="_-* #,##0_-;\-* #,##0_-;_-* &quot;-&quot;??_-;_-@_-"/>
    <numFmt numFmtId="167" formatCode="_-[$€-2]\ * #,##0_-;\-[$€-2]\ * #,##0_-;_-[$€-2]\ * &quot;-&quot;??_-;_-@_-"/>
    <numFmt numFmtId="168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name val="Roboto"/>
    </font>
    <font>
      <sz val="11"/>
      <name val="Calibri"/>
      <family val="2"/>
      <scheme val="minor"/>
    </font>
    <font>
      <b/>
      <u/>
      <sz val="11"/>
      <name val="Roboto"/>
    </font>
    <font>
      <b/>
      <sz val="11"/>
      <name val="Roboto"/>
    </font>
    <font>
      <sz val="11"/>
      <name val="Roboto"/>
    </font>
    <font>
      <b/>
      <sz val="11"/>
      <name val="Calibri"/>
      <family val="2"/>
      <scheme val="minor"/>
    </font>
    <font>
      <sz val="11"/>
      <color rgb="FFFF0000"/>
      <name val="Roboto"/>
    </font>
    <font>
      <sz val="11"/>
      <color theme="1"/>
      <name val="Roboto"/>
    </font>
    <font>
      <sz val="11"/>
      <color rgb="FFFF0000"/>
      <name val="Calibri"/>
      <family val="2"/>
      <scheme val="minor"/>
    </font>
    <font>
      <sz val="10.5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Roboto"/>
    </font>
    <font>
      <sz val="10.5"/>
      <color rgb="FF000000"/>
      <name val="Roboto"/>
    </font>
    <font>
      <sz val="11"/>
      <name val="Arial"/>
      <family val="2"/>
    </font>
    <font>
      <sz val="10"/>
      <color rgb="FF000000"/>
      <name val="Roboto"/>
    </font>
    <font>
      <b/>
      <sz val="10"/>
      <color rgb="FF000000"/>
      <name val="Roboto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indexed="64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2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18" xfId="0" applyFont="1" applyBorder="1"/>
    <xf numFmtId="0" fontId="7" fillId="0" borderId="2" xfId="0" applyFont="1" applyBorder="1" applyAlignment="1">
      <alignment horizontal="center"/>
    </xf>
    <xf numFmtId="16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wrapText="1"/>
    </xf>
    <xf numFmtId="4" fontId="6" fillId="2" borderId="16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vertical="center" wrapText="1"/>
    </xf>
    <xf numFmtId="0" fontId="7" fillId="0" borderId="2" xfId="0" applyFont="1" applyBorder="1"/>
    <xf numFmtId="166" fontId="7" fillId="0" borderId="1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9" xfId="0" applyFont="1" applyBorder="1" applyAlignment="1">
      <alignment vertical="center" wrapText="1"/>
    </xf>
    <xf numFmtId="0" fontId="7" fillId="0" borderId="10" xfId="0" applyFont="1" applyBorder="1"/>
    <xf numFmtId="166" fontId="7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167" fontId="0" fillId="0" borderId="0" xfId="0" applyNumberFormat="1"/>
    <xf numFmtId="166" fontId="0" fillId="0" borderId="0" xfId="0" applyNumberFormat="1"/>
    <xf numFmtId="0" fontId="7" fillId="0" borderId="48" xfId="0" applyFont="1" applyBorder="1"/>
    <xf numFmtId="3" fontId="6" fillId="0" borderId="48" xfId="0" applyNumberFormat="1" applyFont="1" applyBorder="1" applyAlignment="1">
      <alignment horizontal="center" vertical="center"/>
    </xf>
    <xf numFmtId="166" fontId="7" fillId="0" borderId="31" xfId="0" applyNumberFormat="1" applyFont="1" applyBorder="1" applyAlignment="1">
      <alignment horizontal="center"/>
    </xf>
    <xf numFmtId="166" fontId="7" fillId="0" borderId="13" xfId="0" applyNumberFormat="1" applyFont="1" applyBorder="1" applyAlignment="1">
      <alignment horizontal="center"/>
    </xf>
    <xf numFmtId="166" fontId="7" fillId="0" borderId="32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66" fontId="7" fillId="0" borderId="0" xfId="2" applyNumberFormat="1" applyFont="1" applyFill="1" applyBorder="1"/>
    <xf numFmtId="0" fontId="7" fillId="0" borderId="0" xfId="0" applyFont="1" applyAlignment="1">
      <alignment horizontal="left" wrapText="1"/>
    </xf>
    <xf numFmtId="3" fontId="4" fillId="0" borderId="0" xfId="0" applyNumberFormat="1" applyFont="1"/>
    <xf numFmtId="0" fontId="6" fillId="0" borderId="0" xfId="0" applyFont="1" applyAlignment="1">
      <alignment horizontal="center"/>
    </xf>
    <xf numFmtId="0" fontId="7" fillId="0" borderId="7" xfId="0" applyFont="1" applyBorder="1"/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4" fontId="6" fillId="0" borderId="55" xfId="0" applyNumberFormat="1" applyFont="1" applyBorder="1" applyAlignment="1">
      <alignment horizontal="center" vertical="center"/>
    </xf>
    <xf numFmtId="0" fontId="7" fillId="0" borderId="56" xfId="0" applyFont="1" applyBorder="1"/>
    <xf numFmtId="0" fontId="7" fillId="0" borderId="29" xfId="0" applyFont="1" applyBorder="1" applyAlignment="1">
      <alignment wrapText="1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166" fontId="7" fillId="0" borderId="57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7" fillId="0" borderId="18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166" fontId="7" fillId="0" borderId="8" xfId="0" applyNumberFormat="1" applyFont="1" applyBorder="1"/>
    <xf numFmtId="0" fontId="7" fillId="0" borderId="12" xfId="0" applyFont="1" applyBorder="1"/>
    <xf numFmtId="0" fontId="7" fillId="0" borderId="3" xfId="0" applyFont="1" applyBorder="1" applyAlignment="1">
      <alignment wrapText="1"/>
    </xf>
    <xf numFmtId="166" fontId="7" fillId="0" borderId="13" xfId="0" applyNumberFormat="1" applyFont="1" applyBorder="1"/>
    <xf numFmtId="3" fontId="7" fillId="0" borderId="8" xfId="0" applyNumberFormat="1" applyFont="1" applyBorder="1" applyAlignment="1">
      <alignment horizontal="right"/>
    </xf>
    <xf numFmtId="3" fontId="7" fillId="0" borderId="25" xfId="0" applyNumberFormat="1" applyFont="1" applyBorder="1" applyAlignment="1">
      <alignment horizontal="right"/>
    </xf>
    <xf numFmtId="3" fontId="7" fillId="0" borderId="25" xfId="0" applyNumberFormat="1" applyFont="1" applyBorder="1"/>
    <xf numFmtId="0" fontId="7" fillId="0" borderId="22" xfId="0" applyFont="1" applyBorder="1" applyAlignment="1">
      <alignment horizontal="center"/>
    </xf>
    <xf numFmtId="166" fontId="7" fillId="0" borderId="58" xfId="0" applyNumberFormat="1" applyFont="1" applyBorder="1" applyAlignment="1">
      <alignment horizontal="center" vertical="center"/>
    </xf>
    <xf numFmtId="0" fontId="6" fillId="0" borderId="0" xfId="0" applyFont="1"/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166" fontId="6" fillId="0" borderId="51" xfId="0" applyNumberFormat="1" applyFont="1" applyBorder="1" applyAlignment="1">
      <alignment horizontal="center" vertical="center"/>
    </xf>
    <xf numFmtId="3" fontId="1" fillId="0" borderId="0" xfId="0" applyNumberFormat="1" applyFont="1"/>
    <xf numFmtId="0" fontId="7" fillId="0" borderId="3" xfId="0" applyFont="1" applyBorder="1" applyAlignment="1">
      <alignment horizontal="center"/>
    </xf>
    <xf numFmtId="166" fontId="7" fillId="0" borderId="25" xfId="0" applyNumberFormat="1" applyFont="1" applyBorder="1" applyAlignment="1">
      <alignment vertical="center"/>
    </xf>
    <xf numFmtId="168" fontId="7" fillId="0" borderId="1" xfId="0" applyNumberFormat="1" applyFont="1" applyBorder="1"/>
    <xf numFmtId="168" fontId="7" fillId="0" borderId="2" xfId="0" applyNumberFormat="1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7" fillId="0" borderId="73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52" xfId="0" applyFont="1" applyBorder="1" applyAlignment="1">
      <alignment vertical="top"/>
    </xf>
    <xf numFmtId="0" fontId="7" fillId="0" borderId="2" xfId="0" applyFont="1" applyBorder="1" applyAlignment="1">
      <alignment horizontal="left" vertical="top" wrapText="1"/>
    </xf>
    <xf numFmtId="166" fontId="7" fillId="0" borderId="71" xfId="0" applyNumberFormat="1" applyFont="1" applyBorder="1"/>
    <xf numFmtId="3" fontId="7" fillId="0" borderId="0" xfId="0" applyNumberFormat="1" applyFont="1"/>
    <xf numFmtId="0" fontId="7" fillId="0" borderId="59" xfId="0" applyFont="1" applyBorder="1"/>
    <xf numFmtId="0" fontId="7" fillId="0" borderId="37" xfId="0" applyFont="1" applyBorder="1" applyAlignment="1">
      <alignment wrapText="1"/>
    </xf>
    <xf numFmtId="0" fontId="7" fillId="0" borderId="37" xfId="0" applyFont="1" applyBorder="1"/>
    <xf numFmtId="0" fontId="7" fillId="0" borderId="26" xfId="0" applyFont="1" applyBorder="1" applyAlignment="1">
      <alignment horizontal="center"/>
    </xf>
    <xf numFmtId="166" fontId="7" fillId="0" borderId="72" xfId="0" applyNumberFormat="1" applyFont="1" applyBorder="1"/>
    <xf numFmtId="0" fontId="7" fillId="0" borderId="38" xfId="0" applyFont="1" applyBorder="1"/>
    <xf numFmtId="0" fontId="7" fillId="0" borderId="38" xfId="0" applyFont="1" applyBorder="1" applyAlignment="1">
      <alignment wrapText="1"/>
    </xf>
    <xf numFmtId="0" fontId="7" fillId="0" borderId="38" xfId="0" applyFont="1" applyBorder="1" applyAlignment="1">
      <alignment horizontal="center"/>
    </xf>
    <xf numFmtId="166" fontId="7" fillId="0" borderId="38" xfId="0" applyNumberFormat="1" applyFont="1" applyBorder="1"/>
    <xf numFmtId="166" fontId="7" fillId="0" borderId="0" xfId="0" applyNumberFormat="1" applyFont="1"/>
    <xf numFmtId="3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left" vertical="center" wrapText="1"/>
    </xf>
    <xf numFmtId="0" fontId="19" fillId="0" borderId="0" xfId="0" applyFont="1"/>
    <xf numFmtId="166" fontId="4" fillId="0" borderId="0" xfId="0" applyNumberFormat="1" applyFont="1"/>
    <xf numFmtId="166" fontId="19" fillId="0" borderId="0" xfId="0" applyNumberFormat="1" applyFont="1"/>
    <xf numFmtId="167" fontId="4" fillId="0" borderId="0" xfId="0" applyNumberFormat="1" applyFont="1"/>
    <xf numFmtId="166" fontId="6" fillId="0" borderId="0" xfId="2" applyNumberFormat="1" applyFont="1" applyFill="1" applyAlignment="1">
      <alignment horizontal="center"/>
    </xf>
    <xf numFmtId="166" fontId="7" fillId="0" borderId="0" xfId="2" applyNumberFormat="1" applyFont="1" applyFill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166" fontId="6" fillId="0" borderId="16" xfId="2" applyNumberFormat="1" applyFont="1" applyFill="1" applyBorder="1" applyAlignment="1">
      <alignment horizontal="center"/>
    </xf>
    <xf numFmtId="0" fontId="7" fillId="0" borderId="69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2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166" fontId="7" fillId="0" borderId="70" xfId="2" applyNumberFormat="1" applyFont="1" applyFill="1" applyBorder="1" applyAlignment="1">
      <alignment horizontal="center" vertical="center"/>
    </xf>
    <xf numFmtId="166" fontId="7" fillId="0" borderId="8" xfId="2" applyNumberFormat="1" applyFont="1" applyFill="1" applyBorder="1"/>
    <xf numFmtId="0" fontId="11" fillId="0" borderId="0" xfId="0" applyFont="1"/>
    <xf numFmtId="166" fontId="7" fillId="0" borderId="13" xfId="2" applyNumberFormat="1" applyFont="1" applyFill="1" applyBorder="1"/>
    <xf numFmtId="168" fontId="7" fillId="0" borderId="0" xfId="0" applyNumberFormat="1" applyFont="1"/>
    <xf numFmtId="166" fontId="11" fillId="0" borderId="0" xfId="0" applyNumberFormat="1" applyFont="1"/>
    <xf numFmtId="166" fontId="7" fillId="0" borderId="64" xfId="2" applyNumberFormat="1" applyFont="1" applyFill="1" applyBorder="1"/>
    <xf numFmtId="166" fontId="7" fillId="0" borderId="25" xfId="2" applyNumberFormat="1" applyFont="1" applyFill="1" applyBorder="1"/>
    <xf numFmtId="0" fontId="7" fillId="0" borderId="27" xfId="0" applyFont="1" applyBorder="1"/>
    <xf numFmtId="0" fontId="7" fillId="0" borderId="22" xfId="0" applyFont="1" applyBorder="1"/>
    <xf numFmtId="3" fontId="6" fillId="0" borderId="0" xfId="0" applyNumberFormat="1" applyFont="1" applyAlignment="1">
      <alignment horizontal="left" vertic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 wrapText="1"/>
    </xf>
    <xf numFmtId="166" fontId="6" fillId="0" borderId="43" xfId="2" applyNumberFormat="1" applyFont="1" applyFill="1" applyBorder="1" applyAlignment="1">
      <alignment horizontal="center"/>
    </xf>
    <xf numFmtId="0" fontId="7" fillId="0" borderId="28" xfId="0" applyFont="1" applyBorder="1" applyAlignment="1">
      <alignment wrapText="1"/>
    </xf>
    <xf numFmtId="0" fontId="7" fillId="0" borderId="44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166" fontId="7" fillId="0" borderId="45" xfId="2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7" fillId="0" borderId="35" xfId="0" applyFont="1" applyBorder="1"/>
    <xf numFmtId="166" fontId="7" fillId="0" borderId="36" xfId="2" applyNumberFormat="1" applyFont="1" applyFill="1" applyBorder="1"/>
    <xf numFmtId="0" fontId="7" fillId="0" borderId="35" xfId="0" applyFont="1" applyBorder="1" applyAlignment="1">
      <alignment wrapText="1"/>
    </xf>
    <xf numFmtId="3" fontId="7" fillId="0" borderId="36" xfId="2" applyNumberFormat="1" applyFont="1" applyFill="1" applyBorder="1"/>
    <xf numFmtId="0" fontId="2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7" fillId="0" borderId="33" xfId="0" applyFont="1" applyBorder="1"/>
    <xf numFmtId="3" fontId="7" fillId="0" borderId="34" xfId="2" applyNumberFormat="1" applyFont="1" applyFill="1" applyBorder="1"/>
    <xf numFmtId="3" fontId="7" fillId="0" borderId="0" xfId="2" applyNumberFormat="1" applyFont="1" applyFill="1" applyBorder="1"/>
    <xf numFmtId="0" fontId="7" fillId="0" borderId="46" xfId="0" applyFont="1" applyBorder="1"/>
    <xf numFmtId="166" fontId="7" fillId="0" borderId="47" xfId="2" applyNumberFormat="1" applyFont="1" applyFill="1" applyBorder="1"/>
    <xf numFmtId="0" fontId="14" fillId="0" borderId="38" xfId="0" applyFont="1" applyBorder="1"/>
    <xf numFmtId="3" fontId="7" fillId="0" borderId="38" xfId="0" applyNumberFormat="1" applyFont="1" applyBorder="1"/>
    <xf numFmtId="0" fontId="0" fillId="0" borderId="38" xfId="0" applyBorder="1"/>
    <xf numFmtId="166" fontId="6" fillId="0" borderId="0" xfId="2" applyNumberFormat="1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166" fontId="7" fillId="0" borderId="0" xfId="2" applyNumberFormat="1" applyFont="1" applyFill="1" applyAlignment="1">
      <alignment horizontal="center"/>
    </xf>
    <xf numFmtId="166" fontId="4" fillId="0" borderId="0" xfId="2" applyNumberFormat="1" applyFont="1" applyFill="1"/>
    <xf numFmtId="166" fontId="0" fillId="0" borderId="0" xfId="2" applyNumberFormat="1" applyFont="1" applyFill="1"/>
    <xf numFmtId="167" fontId="7" fillId="3" borderId="0" xfId="0" applyNumberFormat="1" applyFont="1" applyFill="1" applyAlignment="1">
      <alignment horizontal="center" vertical="center"/>
    </xf>
    <xf numFmtId="0" fontId="6" fillId="0" borderId="53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54" xfId="0" applyFont="1" applyBorder="1" applyAlignment="1">
      <alignment horizontal="center" wrapText="1"/>
    </xf>
    <xf numFmtId="4" fontId="6" fillId="0" borderId="55" xfId="0" applyNumberFormat="1" applyFont="1" applyBorder="1" applyAlignment="1">
      <alignment horizontal="center"/>
    </xf>
    <xf numFmtId="0" fontId="2" fillId="0" borderId="18" xfId="0" applyFont="1" applyBorder="1" applyAlignment="1">
      <alignment wrapText="1"/>
    </xf>
    <xf numFmtId="168" fontId="7" fillId="0" borderId="18" xfId="0" applyNumberFormat="1" applyFont="1" applyBorder="1"/>
    <xf numFmtId="168" fontId="7" fillId="0" borderId="3" xfId="0" applyNumberFormat="1" applyFont="1" applyBorder="1"/>
    <xf numFmtId="0" fontId="16" fillId="0" borderId="3" xfId="0" applyFont="1" applyBorder="1" applyAlignment="1">
      <alignment wrapText="1"/>
    </xf>
    <xf numFmtId="0" fontId="2" fillId="0" borderId="3" xfId="0" applyFont="1" applyBorder="1"/>
    <xf numFmtId="168" fontId="11" fillId="0" borderId="0" xfId="0" applyNumberFormat="1" applyFont="1"/>
    <xf numFmtId="4" fontId="7" fillId="0" borderId="60" xfId="0" applyNumberFormat="1" applyFont="1" applyBorder="1"/>
    <xf numFmtId="4" fontId="11" fillId="0" borderId="0" xfId="0" applyNumberFormat="1" applyFont="1"/>
    <xf numFmtId="0" fontId="7" fillId="0" borderId="61" xfId="0" applyFont="1" applyBorder="1"/>
    <xf numFmtId="0" fontId="7" fillId="0" borderId="39" xfId="0" applyFont="1" applyBorder="1"/>
    <xf numFmtId="0" fontId="7" fillId="0" borderId="39" xfId="0" applyFont="1" applyBorder="1" applyAlignment="1">
      <alignment wrapText="1"/>
    </xf>
    <xf numFmtId="4" fontId="7" fillId="0" borderId="62" xfId="0" applyNumberFormat="1" applyFont="1" applyBorder="1"/>
    <xf numFmtId="0" fontId="10" fillId="0" borderId="0" xfId="0" applyFont="1"/>
    <xf numFmtId="0" fontId="9" fillId="0" borderId="0" xfId="0" applyFont="1"/>
    <xf numFmtId="0" fontId="7" fillId="0" borderId="63" xfId="0" applyFont="1" applyBorder="1"/>
    <xf numFmtId="0" fontId="7" fillId="0" borderId="40" xfId="0" applyFont="1" applyBorder="1"/>
    <xf numFmtId="0" fontId="7" fillId="0" borderId="40" xfId="0" applyFont="1" applyBorder="1" applyAlignment="1">
      <alignment wrapText="1"/>
    </xf>
    <xf numFmtId="164" fontId="9" fillId="0" borderId="0" xfId="0" applyNumberFormat="1" applyFont="1"/>
    <xf numFmtId="166" fontId="9" fillId="0" borderId="0" xfId="0" applyNumberFormat="1" applyFont="1"/>
    <xf numFmtId="4" fontId="9" fillId="0" borderId="0" xfId="0" applyNumberFormat="1" applyFont="1"/>
    <xf numFmtId="0" fontId="7" fillId="0" borderId="65" xfId="0" applyFont="1" applyBorder="1" applyAlignment="1">
      <alignment wrapText="1"/>
    </xf>
    <xf numFmtId="0" fontId="7" fillId="0" borderId="66" xfId="0" applyFont="1" applyBorder="1" applyAlignment="1">
      <alignment wrapText="1"/>
    </xf>
    <xf numFmtId="0" fontId="7" fillId="0" borderId="67" xfId="0" applyFont="1" applyBorder="1" applyAlignment="1">
      <alignment wrapText="1"/>
    </xf>
    <xf numFmtId="4" fontId="7" fillId="0" borderId="68" xfId="0" applyNumberFormat="1" applyFont="1" applyBorder="1"/>
    <xf numFmtId="0" fontId="12" fillId="0" borderId="0" xfId="0" applyFont="1" applyAlignment="1">
      <alignment wrapText="1"/>
    </xf>
    <xf numFmtId="166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167" fontId="6" fillId="0" borderId="0" xfId="0" applyNumberFormat="1" applyFont="1"/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/>
    <xf numFmtId="0" fontId="4" fillId="0" borderId="1" xfId="0" applyFont="1" applyBorder="1"/>
    <xf numFmtId="0" fontId="7" fillId="0" borderId="10" xfId="0" applyFont="1" applyBorder="1"/>
    <xf numFmtId="0" fontId="4" fillId="0" borderId="10" xfId="0" applyFont="1" applyBorder="1"/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7" xfId="0" applyFont="1" applyBorder="1"/>
    <xf numFmtId="0" fontId="6" fillId="2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7" fillId="0" borderId="2" xfId="0" applyFont="1" applyBorder="1"/>
    <xf numFmtId="0" fontId="4" fillId="0" borderId="2" xfId="0" applyFont="1" applyBorder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2" borderId="14" xfId="0" applyFont="1" applyFill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wrapText="1"/>
    </xf>
    <xf numFmtId="0" fontId="7" fillId="0" borderId="1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4" fillId="0" borderId="0" xfId="0" applyFont="1"/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29"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vertAlign val="baseline"/>
        <sz val="11"/>
        <color auto="1"/>
        <name val="Roboto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Roboto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46" displayName="Table46" ref="A7:C9" totalsRowShown="0" headerRowDxfId="28" dataDxfId="26" headerRowBorderDxfId="27" tableBorderDxfId="25" totalsRowBorderDxfId="24" dataCellStyle="Normal">
  <tableColumns count="3">
    <tableColumn id="1" xr3:uid="{00000000-0010-0000-0000-000001000000}" name="Road No." dataDxfId="23" dataCellStyle="Normal"/>
    <tableColumn id="2" xr3:uid="{00000000-0010-0000-0000-000002000000}" name="Description" dataDxfId="22" dataCellStyle="Normal"/>
    <tableColumn id="3" xr3:uid="{00000000-0010-0000-0000-000003000000}" name="Allocation €" dataDxfId="21" dataCellStyle="Normal"/>
  </tableColumns>
  <tableStyleInfo name="TableStyleLight8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467" displayName="Table467" ref="A21:C22" totalsRowShown="0" headerRowDxfId="20" dataDxfId="18" headerRowBorderDxfId="19" tableBorderDxfId="17" totalsRowBorderDxfId="16" dataCellStyle="Normal">
  <tableColumns count="3">
    <tableColumn id="1" xr3:uid="{00000000-0010-0000-0100-000001000000}" name="Road No." dataDxfId="15" dataCellStyle="Normal"/>
    <tableColumn id="2" xr3:uid="{00000000-0010-0000-0100-000002000000}" name="Description" dataDxfId="14"/>
    <tableColumn id="3" xr3:uid="{00000000-0010-0000-0100-000003000000}" name="Allocation €"/>
  </tableColumns>
  <tableStyleInfo name="TableStyleLight8" showFirstColumn="0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4678" displayName="Table4678" ref="A25:C26" totalsRowShown="0" headerRowDxfId="13" dataDxfId="11" headerRowBorderDxfId="12" tableBorderDxfId="10" totalsRowBorderDxfId="9" dataCellStyle="Normal">
  <tableColumns count="3">
    <tableColumn id="1" xr3:uid="{00000000-0010-0000-0200-000001000000}" name="Road No." dataDxfId="8" dataCellStyle="Normal"/>
    <tableColumn id="2" xr3:uid="{00000000-0010-0000-0200-000002000000}" name="Description" dataDxfId="7" dataCellStyle="Normal"/>
    <tableColumn id="3" xr3:uid="{00000000-0010-0000-0200-000003000000}" name="Allocation €"/>
  </tableColumns>
  <tableStyleInfo name="TableStyleLight8" showFirstColumn="0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46782" displayName="Table46782" ref="A12:C13" totalsRowShown="0" headerRowDxfId="6" dataDxfId="4" headerRowBorderDxfId="5" tableBorderDxfId="3" totalsRowBorderDxfId="2" dataCellStyle="Normal">
  <tableColumns count="3">
    <tableColumn id="1" xr3:uid="{00000000-0010-0000-0300-000001000000}" name="Road No." dataDxfId="1" dataCellStyle="Normal"/>
    <tableColumn id="2" xr3:uid="{00000000-0010-0000-0300-000002000000}" name="Description" dataDxfId="0" dataCellStyle="Normal"/>
    <tableColumn id="3" xr3:uid="{00000000-0010-0000-0300-000003000000}" name="Allocation €"/>
  </tableColumns>
  <tableStyleInfo name="TableStyleLight8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H28"/>
  <sheetViews>
    <sheetView zoomScaleNormal="100" zoomScalePageLayoutView="70" workbookViewId="0">
      <pane ySplit="5" topLeftCell="A6" activePane="bottomLeft" state="frozen"/>
      <selection pane="bottomLeft" activeCell="H8" sqref="H8"/>
    </sheetView>
  </sheetViews>
  <sheetFormatPr defaultColWidth="9.140625" defaultRowHeight="15" x14ac:dyDescent="0.25"/>
  <cols>
    <col min="1" max="1" width="27" style="3" customWidth="1"/>
    <col min="2" max="2" width="31.140625" style="3" customWidth="1"/>
    <col min="3" max="3" width="24.85546875" style="3" customWidth="1"/>
    <col min="4" max="16384" width="9.140625" style="3"/>
  </cols>
  <sheetData>
    <row r="1" spans="1:8" ht="18.75" x14ac:dyDescent="0.3">
      <c r="A1" s="211" t="s">
        <v>0</v>
      </c>
      <c r="B1" s="212"/>
      <c r="C1" s="212"/>
    </row>
    <row r="2" spans="1:8" ht="18.75" x14ac:dyDescent="0.3">
      <c r="A2" s="1"/>
      <c r="B2" s="2"/>
      <c r="C2" s="2"/>
    </row>
    <row r="3" spans="1:8" x14ac:dyDescent="0.25">
      <c r="A3" s="16"/>
      <c r="B3" s="4" t="s">
        <v>1</v>
      </c>
      <c r="C3" s="16"/>
    </row>
    <row r="4" spans="1:8" x14ac:dyDescent="0.25">
      <c r="A4" s="16"/>
      <c r="B4" s="4" t="s">
        <v>2</v>
      </c>
      <c r="C4" s="16"/>
    </row>
    <row r="5" spans="1:8" x14ac:dyDescent="0.25">
      <c r="A5" s="5" t="s">
        <v>3</v>
      </c>
      <c r="B5" s="16"/>
      <c r="C5" s="16"/>
    </row>
    <row r="6" spans="1:8" x14ac:dyDescent="0.25">
      <c r="A6" s="5"/>
      <c r="B6" s="16"/>
      <c r="C6" s="16"/>
    </row>
    <row r="7" spans="1:8" x14ac:dyDescent="0.25">
      <c r="A7" s="6" t="s">
        <v>4</v>
      </c>
      <c r="B7" s="7" t="s">
        <v>5</v>
      </c>
      <c r="C7" s="8" t="s">
        <v>6</v>
      </c>
    </row>
    <row r="8" spans="1:8" ht="45" x14ac:dyDescent="0.25">
      <c r="A8" s="9" t="s">
        <v>7</v>
      </c>
      <c r="B8" s="10" t="s">
        <v>8</v>
      </c>
      <c r="C8" s="52">
        <v>93580</v>
      </c>
      <c r="G8" s="56"/>
      <c r="H8" s="56"/>
    </row>
    <row r="9" spans="1:8" x14ac:dyDescent="0.25">
      <c r="A9" s="17"/>
      <c r="B9" s="47"/>
      <c r="C9" s="48"/>
    </row>
    <row r="10" spans="1:8" x14ac:dyDescent="0.25">
      <c r="A10" s="213"/>
      <c r="B10" s="213"/>
      <c r="C10" s="213"/>
    </row>
    <row r="11" spans="1:8" x14ac:dyDescent="0.25">
      <c r="A11" s="5" t="s">
        <v>9</v>
      </c>
      <c r="B11" s="16"/>
      <c r="C11" s="16"/>
    </row>
    <row r="12" spans="1:8" ht="50.25" customHeight="1" x14ac:dyDescent="0.25">
      <c r="A12" s="6" t="s">
        <v>4</v>
      </c>
      <c r="B12" s="7" t="s">
        <v>5</v>
      </c>
      <c r="C12" s="8" t="s">
        <v>6</v>
      </c>
    </row>
    <row r="13" spans="1:8" ht="45" x14ac:dyDescent="0.25">
      <c r="A13" s="9" t="s">
        <v>10</v>
      </c>
      <c r="B13" s="10" t="s">
        <v>11</v>
      </c>
      <c r="C13" s="53">
        <v>76756</v>
      </c>
    </row>
    <row r="14" spans="1:8" ht="15" customHeight="1" x14ac:dyDescent="0.25">
      <c r="A14" s="16"/>
      <c r="B14" s="16"/>
      <c r="C14" s="16"/>
    </row>
    <row r="15" spans="1:8" x14ac:dyDescent="0.25">
      <c r="A15" s="16"/>
      <c r="B15" s="16"/>
      <c r="C15" s="16"/>
    </row>
    <row r="16" spans="1:8" x14ac:dyDescent="0.25">
      <c r="A16" s="16"/>
      <c r="B16" s="16"/>
      <c r="C16" s="16"/>
    </row>
    <row r="17" spans="1:5" x14ac:dyDescent="0.25">
      <c r="A17" s="214" t="s">
        <v>12</v>
      </c>
      <c r="B17" s="214"/>
      <c r="C17" s="214"/>
    </row>
    <row r="18" spans="1:5" x14ac:dyDescent="0.25">
      <c r="A18" s="214" t="s">
        <v>13</v>
      </c>
      <c r="B18" s="214"/>
      <c r="C18" s="214"/>
    </row>
    <row r="19" spans="1:5" x14ac:dyDescent="0.25">
      <c r="A19" s="11"/>
      <c r="B19" s="11"/>
      <c r="C19" s="11"/>
    </row>
    <row r="20" spans="1:5" x14ac:dyDescent="0.25">
      <c r="A20" s="12" t="s">
        <v>14</v>
      </c>
      <c r="B20" s="16"/>
      <c r="C20" s="16"/>
    </row>
    <row r="21" spans="1:5" x14ac:dyDescent="0.25">
      <c r="A21" s="6" t="s">
        <v>4</v>
      </c>
      <c r="B21" s="7" t="s">
        <v>5</v>
      </c>
      <c r="C21" s="8" t="s">
        <v>6</v>
      </c>
    </row>
    <row r="22" spans="1:5" ht="30" x14ac:dyDescent="0.25">
      <c r="A22" s="9" t="s">
        <v>15</v>
      </c>
      <c r="B22" s="10" t="s">
        <v>8</v>
      </c>
      <c r="C22" s="53">
        <v>55382</v>
      </c>
      <c r="E22" s="56"/>
    </row>
    <row r="23" spans="1:5" x14ac:dyDescent="0.25">
      <c r="A23" s="16"/>
      <c r="B23" s="16"/>
      <c r="C23" s="16"/>
    </row>
    <row r="24" spans="1:5" x14ac:dyDescent="0.25">
      <c r="A24" s="12" t="s">
        <v>16</v>
      </c>
      <c r="B24" s="16"/>
      <c r="C24" s="16"/>
    </row>
    <row r="25" spans="1:5" x14ac:dyDescent="0.25">
      <c r="A25" s="6" t="s">
        <v>4</v>
      </c>
      <c r="B25" s="7" t="s">
        <v>5</v>
      </c>
      <c r="C25" s="8" t="s">
        <v>6</v>
      </c>
    </row>
    <row r="26" spans="1:5" ht="30" x14ac:dyDescent="0.25">
      <c r="A26" s="9" t="s">
        <v>15</v>
      </c>
      <c r="B26" s="10" t="s">
        <v>11</v>
      </c>
      <c r="C26" s="53">
        <v>50000</v>
      </c>
    </row>
    <row r="27" spans="1:5" x14ac:dyDescent="0.25">
      <c r="A27" s="16"/>
      <c r="B27" s="16"/>
      <c r="C27" s="16"/>
    </row>
    <row r="28" spans="1:5" x14ac:dyDescent="0.25">
      <c r="A28" s="13"/>
      <c r="B28" s="14"/>
      <c r="C28" s="15"/>
    </row>
  </sheetData>
  <mergeCells count="4">
    <mergeCell ref="A1:C1"/>
    <mergeCell ref="A10:C10"/>
    <mergeCell ref="A17:C17"/>
    <mergeCell ref="A18:C18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R80"/>
  <sheetViews>
    <sheetView tabSelected="1" zoomScaleNormal="100" zoomScalePageLayoutView="70" workbookViewId="0">
      <pane ySplit="5" topLeftCell="A26" activePane="bottomLeft" state="frozen"/>
      <selection pane="bottomLeft" activeCell="A39" sqref="A39"/>
    </sheetView>
  </sheetViews>
  <sheetFormatPr defaultRowHeight="15" x14ac:dyDescent="0.25"/>
  <cols>
    <col min="1" max="1" width="19.85546875" style="3" bestFit="1" customWidth="1"/>
    <col min="2" max="2" width="37.28515625" style="3" customWidth="1"/>
    <col min="3" max="3" width="10.85546875" style="3" bestFit="1" customWidth="1"/>
    <col min="4" max="4" width="10.7109375" style="3" bestFit="1" customWidth="1"/>
    <col min="5" max="5" width="15.140625" style="3" bestFit="1" customWidth="1"/>
    <col min="6" max="7" width="9.140625" style="3"/>
    <col min="8" max="8" width="19.85546875" style="3" customWidth="1"/>
    <col min="9" max="9" width="9.140625" style="3"/>
    <col min="10" max="10" width="18.7109375" style="3" customWidth="1"/>
    <col min="11" max="16384" width="9.140625" style="3"/>
  </cols>
  <sheetData>
    <row r="1" spans="1:17" ht="18.75" x14ac:dyDescent="0.3">
      <c r="A1" s="211" t="s">
        <v>17</v>
      </c>
      <c r="B1" s="211"/>
      <c r="C1" s="211"/>
      <c r="D1" s="211"/>
      <c r="E1" s="211"/>
    </row>
    <row r="2" spans="1:17" ht="15" customHeight="1" x14ac:dyDescent="0.25">
      <c r="A2" s="16"/>
      <c r="B2" s="16"/>
      <c r="C2" s="16"/>
      <c r="D2" s="16"/>
      <c r="E2" s="16"/>
    </row>
    <row r="3" spans="1:17" ht="15" customHeight="1" x14ac:dyDescent="0.25">
      <c r="A3" s="216" t="s">
        <v>18</v>
      </c>
      <c r="B3" s="216"/>
      <c r="C3" s="216"/>
      <c r="D3" s="216"/>
      <c r="E3" s="216"/>
    </row>
    <row r="4" spans="1:17" ht="15" customHeight="1" x14ac:dyDescent="0.25">
      <c r="A4" s="216" t="s">
        <v>19</v>
      </c>
      <c r="B4" s="216"/>
      <c r="C4" s="216"/>
      <c r="D4" s="216"/>
      <c r="E4" s="216"/>
    </row>
    <row r="5" spans="1:17" ht="25.5" customHeight="1" x14ac:dyDescent="0.25">
      <c r="A5" s="217" t="s">
        <v>338</v>
      </c>
      <c r="B5" s="217"/>
      <c r="C5" s="217"/>
      <c r="D5" s="217"/>
      <c r="E5" s="217"/>
    </row>
    <row r="6" spans="1:17" x14ac:dyDescent="0.25">
      <c r="A6" s="216" t="s">
        <v>20</v>
      </c>
      <c r="B6" s="216"/>
      <c r="C6" s="216"/>
      <c r="D6" s="216"/>
      <c r="E6" s="216"/>
    </row>
    <row r="7" spans="1:17" ht="30" x14ac:dyDescent="0.25">
      <c r="A7" s="59" t="s">
        <v>4</v>
      </c>
      <c r="B7" s="60" t="s">
        <v>21</v>
      </c>
      <c r="C7" s="60" t="s">
        <v>22</v>
      </c>
      <c r="D7" s="61" t="s">
        <v>23</v>
      </c>
      <c r="E7" s="62" t="s">
        <v>24</v>
      </c>
    </row>
    <row r="8" spans="1:17" x14ac:dyDescent="0.25">
      <c r="A8" s="63"/>
      <c r="B8" s="64"/>
      <c r="C8" s="65"/>
      <c r="D8" s="66"/>
      <c r="E8" s="67"/>
      <c r="I8" s="68"/>
      <c r="J8" s="69"/>
      <c r="K8" s="68"/>
      <c r="L8" s="68"/>
      <c r="M8" s="68"/>
      <c r="N8" s="68"/>
      <c r="O8" s="68"/>
      <c r="P8" s="68"/>
      <c r="Q8" s="68"/>
    </row>
    <row r="9" spans="1:17" x14ac:dyDescent="0.25">
      <c r="A9" s="58" t="s">
        <v>25</v>
      </c>
      <c r="B9" s="70" t="s">
        <v>26</v>
      </c>
      <c r="C9" s="34">
        <v>1050</v>
      </c>
      <c r="D9" s="71" t="s">
        <v>27</v>
      </c>
      <c r="E9" s="72">
        <v>44600</v>
      </c>
      <c r="G9" s="122"/>
      <c r="I9" s="68"/>
      <c r="J9" s="69"/>
      <c r="K9" s="68"/>
      <c r="L9" s="68"/>
      <c r="M9" s="68"/>
      <c r="N9" s="68"/>
      <c r="O9" s="68"/>
      <c r="P9" s="68"/>
      <c r="Q9" s="68"/>
    </row>
    <row r="10" spans="1:17" x14ac:dyDescent="0.25">
      <c r="A10" s="73" t="s">
        <v>28</v>
      </c>
      <c r="B10" s="74" t="s">
        <v>29</v>
      </c>
      <c r="C10" s="30">
        <v>1300</v>
      </c>
      <c r="D10" s="71" t="s">
        <v>27</v>
      </c>
      <c r="E10" s="75">
        <v>41500</v>
      </c>
      <c r="G10" s="122"/>
      <c r="I10" s="68"/>
      <c r="J10" s="69"/>
      <c r="K10" s="68"/>
      <c r="L10" s="68"/>
      <c r="M10" s="68"/>
      <c r="N10" s="68"/>
      <c r="O10" s="68"/>
      <c r="P10" s="68"/>
      <c r="Q10" s="68"/>
    </row>
    <row r="11" spans="1:17" ht="16.5" customHeight="1" x14ac:dyDescent="0.25">
      <c r="A11" s="73"/>
      <c r="B11" s="74"/>
      <c r="C11" s="30"/>
      <c r="D11" s="71" t="s">
        <v>27</v>
      </c>
      <c r="E11" s="75"/>
      <c r="G11" s="122"/>
    </row>
    <row r="12" spans="1:17" ht="16.5" customHeight="1" x14ac:dyDescent="0.25">
      <c r="A12" s="58" t="s">
        <v>30</v>
      </c>
      <c r="B12" s="34" t="s">
        <v>31</v>
      </c>
      <c r="C12" s="34">
        <v>960</v>
      </c>
      <c r="D12" s="71" t="s">
        <v>27</v>
      </c>
      <c r="E12" s="72">
        <v>32663.89</v>
      </c>
      <c r="G12" s="122"/>
      <c r="H12" s="123"/>
    </row>
    <row r="13" spans="1:17" ht="16.5" customHeight="1" x14ac:dyDescent="0.25">
      <c r="A13" s="58" t="s">
        <v>30</v>
      </c>
      <c r="B13" s="34" t="s">
        <v>32</v>
      </c>
      <c r="C13" s="34">
        <v>450</v>
      </c>
      <c r="D13" s="71" t="s">
        <v>27</v>
      </c>
      <c r="E13" s="76">
        <v>15345</v>
      </c>
      <c r="G13" s="122"/>
      <c r="H13" s="123"/>
    </row>
    <row r="14" spans="1:17" ht="16.5" customHeight="1" x14ac:dyDescent="0.25">
      <c r="A14" s="58" t="s">
        <v>33</v>
      </c>
      <c r="B14" s="70" t="s">
        <v>34</v>
      </c>
      <c r="C14" s="34">
        <v>436</v>
      </c>
      <c r="D14" s="71"/>
      <c r="E14" s="77">
        <v>14868.76</v>
      </c>
      <c r="G14" s="122"/>
      <c r="H14" s="123"/>
    </row>
    <row r="15" spans="1:17" ht="16.5" customHeight="1" x14ac:dyDescent="0.25">
      <c r="A15" s="16" t="s">
        <v>35</v>
      </c>
      <c r="B15" s="16" t="s">
        <v>36</v>
      </c>
      <c r="C15" s="30">
        <v>3500</v>
      </c>
      <c r="D15" s="71" t="s">
        <v>27</v>
      </c>
      <c r="E15" s="78">
        <v>115500</v>
      </c>
      <c r="G15" s="122"/>
    </row>
    <row r="16" spans="1:17" ht="16.5" customHeight="1" x14ac:dyDescent="0.25">
      <c r="C16" s="30"/>
      <c r="D16" s="71"/>
      <c r="E16" s="78"/>
      <c r="G16" s="122"/>
    </row>
    <row r="17" spans="1:18" ht="17.25" customHeight="1" x14ac:dyDescent="0.25">
      <c r="C17" s="79"/>
      <c r="D17" s="79"/>
      <c r="E17" s="80"/>
      <c r="H17" s="123"/>
    </row>
    <row r="18" spans="1:18" ht="16.5" customHeight="1" x14ac:dyDescent="0.25">
      <c r="A18" s="81" t="s">
        <v>37</v>
      </c>
      <c r="B18" s="82">
        <v>6</v>
      </c>
      <c r="C18" s="83">
        <f>SUM(C8:C17)</f>
        <v>7696</v>
      </c>
      <c r="D18" s="84" t="s">
        <v>38</v>
      </c>
      <c r="E18" s="85">
        <f>SUM(E8:E17)</f>
        <v>264477.65000000002</v>
      </c>
    </row>
    <row r="19" spans="1:18" ht="16.5" customHeight="1" x14ac:dyDescent="0.25">
      <c r="A19" s="16"/>
      <c r="B19" s="82"/>
      <c r="C19" s="83"/>
      <c r="D19" s="84"/>
      <c r="E19" s="85"/>
    </row>
    <row r="20" spans="1:18" ht="15.75" customHeight="1" thickBot="1" x14ac:dyDescent="0.3">
      <c r="A20" s="16"/>
      <c r="B20" s="86"/>
      <c r="C20" s="86"/>
      <c r="D20" s="86"/>
      <c r="E20" s="87"/>
    </row>
    <row r="21" spans="1:18" ht="28.5" customHeight="1" thickBot="1" x14ac:dyDescent="0.3">
      <c r="A21" s="88" t="s">
        <v>4</v>
      </c>
      <c r="B21" s="89" t="s">
        <v>21</v>
      </c>
      <c r="C21" s="89" t="s">
        <v>22</v>
      </c>
      <c r="D21" s="90" t="s">
        <v>23</v>
      </c>
      <c r="E21" s="91" t="s">
        <v>24</v>
      </c>
      <c r="I21" s="68"/>
      <c r="J21" s="69"/>
      <c r="K21" s="68"/>
      <c r="L21" s="68"/>
      <c r="M21" s="68"/>
      <c r="N21" s="68"/>
      <c r="O21" s="68"/>
      <c r="P21" s="68"/>
      <c r="Q21" s="68"/>
      <c r="R21" s="92"/>
    </row>
    <row r="22" spans="1:18" ht="15.75" customHeight="1" x14ac:dyDescent="0.25">
      <c r="A22" s="73"/>
      <c r="B22" s="74"/>
      <c r="C22" s="93"/>
      <c r="D22" s="18"/>
      <c r="E22" s="94"/>
      <c r="G22" s="122"/>
      <c r="I22" s="68"/>
      <c r="J22" s="69"/>
      <c r="K22" s="68"/>
      <c r="L22" s="68"/>
      <c r="M22" s="68"/>
      <c r="N22" s="68"/>
      <c r="O22" s="68"/>
      <c r="P22" s="68"/>
      <c r="Q22" s="68"/>
      <c r="R22" s="92"/>
    </row>
    <row r="23" spans="1:18" ht="15.75" customHeight="1" x14ac:dyDescent="0.25">
      <c r="A23" s="34" t="s">
        <v>39</v>
      </c>
      <c r="B23" s="70" t="s">
        <v>40</v>
      </c>
      <c r="C23" s="34">
        <v>1300</v>
      </c>
      <c r="D23" s="93" t="s">
        <v>27</v>
      </c>
      <c r="E23" s="95">
        <v>37400</v>
      </c>
      <c r="G23" s="122"/>
      <c r="I23" s="68"/>
      <c r="J23" s="69"/>
      <c r="K23" s="68"/>
      <c r="L23" s="68"/>
      <c r="M23" s="68"/>
      <c r="N23" s="68"/>
      <c r="O23" s="68"/>
      <c r="P23" s="68"/>
      <c r="Q23" s="68"/>
      <c r="R23" s="92"/>
    </row>
    <row r="24" spans="1:18" ht="15.75" customHeight="1" x14ac:dyDescent="0.25">
      <c r="A24" s="30" t="s">
        <v>41</v>
      </c>
      <c r="B24" s="74" t="s">
        <v>42</v>
      </c>
      <c r="C24" s="30">
        <v>2000</v>
      </c>
      <c r="D24" s="93" t="s">
        <v>27</v>
      </c>
      <c r="E24" s="96">
        <v>37400</v>
      </c>
      <c r="G24" s="122"/>
      <c r="I24" s="68"/>
      <c r="J24" s="69"/>
      <c r="K24" s="68"/>
      <c r="L24" s="68"/>
      <c r="M24" s="68"/>
      <c r="N24" s="68"/>
      <c r="O24" s="68"/>
      <c r="P24" s="68"/>
      <c r="Q24" s="68"/>
    </row>
    <row r="25" spans="1:18" ht="15.75" customHeight="1" x14ac:dyDescent="0.25">
      <c r="A25" s="30" t="s">
        <v>43</v>
      </c>
      <c r="B25" s="74" t="s">
        <v>44</v>
      </c>
      <c r="C25" s="30">
        <v>1100</v>
      </c>
      <c r="D25" s="93" t="s">
        <v>27</v>
      </c>
      <c r="E25" s="96">
        <v>25028</v>
      </c>
      <c r="G25" s="122"/>
      <c r="I25" s="68"/>
      <c r="J25" s="69"/>
      <c r="K25" s="68"/>
      <c r="L25" s="68"/>
      <c r="M25" s="68"/>
      <c r="N25" s="68"/>
      <c r="O25" s="68"/>
      <c r="P25" s="68"/>
      <c r="Q25" s="68"/>
    </row>
    <row r="26" spans="1:18" ht="15.75" customHeight="1" x14ac:dyDescent="0.25">
      <c r="A26" s="30" t="s">
        <v>45</v>
      </c>
      <c r="B26" s="74" t="s">
        <v>46</v>
      </c>
      <c r="C26" s="30">
        <v>1600</v>
      </c>
      <c r="D26" s="93" t="s">
        <v>27</v>
      </c>
      <c r="E26" s="96">
        <v>26000</v>
      </c>
      <c r="G26" s="122"/>
      <c r="I26" s="68"/>
      <c r="J26" s="69"/>
      <c r="K26" s="68"/>
      <c r="L26" s="68"/>
      <c r="M26" s="68"/>
      <c r="N26" s="68"/>
      <c r="O26" s="68"/>
      <c r="P26" s="68"/>
      <c r="Q26" s="68"/>
    </row>
    <row r="27" spans="1:18" ht="15.75" customHeight="1" x14ac:dyDescent="0.25">
      <c r="A27" s="30" t="s">
        <v>47</v>
      </c>
      <c r="B27" s="74" t="s">
        <v>48</v>
      </c>
      <c r="C27" s="30">
        <v>1800</v>
      </c>
      <c r="D27" s="93" t="s">
        <v>27</v>
      </c>
      <c r="E27" s="96">
        <v>29300</v>
      </c>
      <c r="G27" s="122"/>
      <c r="H27" s="123"/>
      <c r="I27" s="68"/>
      <c r="J27" s="69"/>
      <c r="K27" s="68"/>
      <c r="L27" s="68"/>
      <c r="M27" s="68"/>
      <c r="N27" s="68"/>
      <c r="O27" s="68"/>
      <c r="P27" s="68"/>
      <c r="Q27" s="68"/>
    </row>
    <row r="28" spans="1:18" ht="15.75" customHeight="1" x14ac:dyDescent="0.25">
      <c r="A28" s="30" t="s">
        <v>49</v>
      </c>
      <c r="B28" s="74" t="s">
        <v>50</v>
      </c>
      <c r="C28" s="30">
        <v>2250</v>
      </c>
      <c r="D28" s="93" t="s">
        <v>27</v>
      </c>
      <c r="E28" s="96">
        <v>37800</v>
      </c>
      <c r="G28" s="122"/>
      <c r="I28" s="68"/>
      <c r="J28" s="69"/>
      <c r="K28" s="68"/>
      <c r="L28" s="68"/>
      <c r="M28" s="68"/>
      <c r="N28" s="68"/>
      <c r="O28" s="68"/>
      <c r="P28" s="68"/>
      <c r="Q28" s="68"/>
    </row>
    <row r="29" spans="1:18" ht="15.75" customHeight="1" x14ac:dyDescent="0.25">
      <c r="A29" s="30" t="s">
        <v>51</v>
      </c>
      <c r="B29" s="97" t="s">
        <v>52</v>
      </c>
      <c r="C29" s="30">
        <v>2350</v>
      </c>
      <c r="D29" s="93" t="s">
        <v>27</v>
      </c>
      <c r="E29" s="96">
        <v>42000</v>
      </c>
      <c r="G29" s="122"/>
      <c r="I29" s="68"/>
      <c r="J29" s="68"/>
      <c r="K29" s="68"/>
      <c r="L29" s="68"/>
      <c r="M29" s="68"/>
      <c r="N29" s="68"/>
      <c r="O29" s="68"/>
      <c r="P29" s="68"/>
      <c r="Q29" s="68"/>
    </row>
    <row r="30" spans="1:18" ht="15.75" customHeight="1" x14ac:dyDescent="0.25">
      <c r="A30" s="98" t="s">
        <v>53</v>
      </c>
      <c r="B30" s="74" t="s">
        <v>54</v>
      </c>
      <c r="C30" s="30">
        <v>1100</v>
      </c>
      <c r="D30" s="93" t="s">
        <v>27</v>
      </c>
      <c r="E30" s="96">
        <v>17800</v>
      </c>
      <c r="G30" s="122"/>
    </row>
    <row r="31" spans="1:18" ht="15.75" customHeight="1" x14ac:dyDescent="0.25">
      <c r="A31" s="30" t="s">
        <v>55</v>
      </c>
      <c r="B31" s="74" t="s">
        <v>54</v>
      </c>
      <c r="C31" s="30">
        <v>2500</v>
      </c>
      <c r="D31" s="93" t="s">
        <v>27</v>
      </c>
      <c r="E31" s="96">
        <v>37500</v>
      </c>
      <c r="G31" s="122"/>
    </row>
    <row r="32" spans="1:18" ht="15.75" customHeight="1" x14ac:dyDescent="0.25">
      <c r="A32" s="30" t="s">
        <v>56</v>
      </c>
      <c r="B32" s="74" t="s">
        <v>57</v>
      </c>
      <c r="C32" s="30">
        <v>1600</v>
      </c>
      <c r="D32" s="93" t="s">
        <v>27</v>
      </c>
      <c r="E32" s="96">
        <v>36000</v>
      </c>
      <c r="G32" s="122"/>
    </row>
    <row r="33" spans="1:8" ht="15.75" customHeight="1" x14ac:dyDescent="0.25">
      <c r="A33" s="30" t="s">
        <v>58</v>
      </c>
      <c r="B33" s="74" t="s">
        <v>59</v>
      </c>
      <c r="C33" s="30">
        <v>1400</v>
      </c>
      <c r="D33" s="93" t="s">
        <v>27</v>
      </c>
      <c r="E33" s="96">
        <v>23000</v>
      </c>
      <c r="G33" s="122"/>
    </row>
    <row r="34" spans="1:8" ht="15.75" customHeight="1" x14ac:dyDescent="0.25">
      <c r="A34" s="30" t="s">
        <v>60</v>
      </c>
      <c r="B34" s="74" t="s">
        <v>61</v>
      </c>
      <c r="C34" s="30">
        <v>1300</v>
      </c>
      <c r="D34" s="93" t="s">
        <v>27</v>
      </c>
      <c r="E34" s="96">
        <v>28000</v>
      </c>
      <c r="G34" s="122"/>
    </row>
    <row r="35" spans="1:8" ht="15.75" customHeight="1" x14ac:dyDescent="0.25">
      <c r="A35" s="30" t="s">
        <v>62</v>
      </c>
      <c r="B35" s="74" t="s">
        <v>63</v>
      </c>
      <c r="C35" s="30">
        <v>1046</v>
      </c>
      <c r="D35" s="93" t="s">
        <v>27</v>
      </c>
      <c r="E35" s="96">
        <v>18000</v>
      </c>
      <c r="G35" s="122"/>
    </row>
    <row r="36" spans="1:8" ht="15.75" customHeight="1" x14ac:dyDescent="0.25">
      <c r="A36" s="30" t="s">
        <v>64</v>
      </c>
      <c r="B36" s="74" t="s">
        <v>63</v>
      </c>
      <c r="C36" s="30">
        <v>2000</v>
      </c>
      <c r="D36" s="93" t="s">
        <v>27</v>
      </c>
      <c r="E36" s="96">
        <v>32075</v>
      </c>
      <c r="G36" s="122"/>
    </row>
    <row r="37" spans="1:8" ht="15.75" customHeight="1" x14ac:dyDescent="0.25">
      <c r="A37" s="30" t="s">
        <v>65</v>
      </c>
      <c r="B37" s="74" t="s">
        <v>66</v>
      </c>
      <c r="C37" s="30">
        <v>1820</v>
      </c>
      <c r="D37" s="93" t="s">
        <v>27</v>
      </c>
      <c r="E37" s="96">
        <v>30000</v>
      </c>
      <c r="G37" s="122"/>
    </row>
    <row r="38" spans="1:8" ht="15.75" customHeight="1" x14ac:dyDescent="0.3">
      <c r="A38" s="30" t="s">
        <v>67</v>
      </c>
      <c r="B38" s="74" t="s">
        <v>68</v>
      </c>
      <c r="C38" s="30">
        <v>427</v>
      </c>
      <c r="D38" s="93" t="s">
        <v>27</v>
      </c>
      <c r="E38" s="96">
        <v>7000</v>
      </c>
      <c r="G38" s="122"/>
    </row>
    <row r="39" spans="1:8" ht="15.75" customHeight="1" x14ac:dyDescent="0.3">
      <c r="A39" s="30" t="s">
        <v>69</v>
      </c>
      <c r="B39" s="97" t="s">
        <v>70</v>
      </c>
      <c r="C39" s="30">
        <v>1400</v>
      </c>
      <c r="D39" s="93" t="s">
        <v>27</v>
      </c>
      <c r="E39" s="96">
        <v>22000</v>
      </c>
      <c r="G39" s="122"/>
    </row>
    <row r="40" spans="1:8" ht="15.75" customHeight="1" x14ac:dyDescent="0.25">
      <c r="A40" s="73"/>
      <c r="B40" s="99"/>
      <c r="C40" s="30"/>
      <c r="D40" s="93"/>
      <c r="E40" s="75"/>
      <c r="G40" s="122"/>
    </row>
    <row r="41" spans="1:8" ht="15.75" customHeight="1" x14ac:dyDescent="0.25">
      <c r="A41" s="73"/>
      <c r="B41" s="100"/>
      <c r="C41" s="30"/>
      <c r="D41" s="93"/>
      <c r="E41" s="75"/>
      <c r="G41" s="122"/>
    </row>
    <row r="42" spans="1:8" ht="15.75" customHeight="1" x14ac:dyDescent="0.25">
      <c r="A42" s="34" t="s">
        <v>71</v>
      </c>
      <c r="B42" s="17" t="s">
        <v>72</v>
      </c>
      <c r="C42" s="30">
        <v>1350</v>
      </c>
      <c r="D42" s="93" t="s">
        <v>27</v>
      </c>
      <c r="E42" s="75">
        <v>26963.66</v>
      </c>
      <c r="G42" s="122"/>
    </row>
    <row r="43" spans="1:8" ht="15.75" customHeight="1" x14ac:dyDescent="0.25">
      <c r="A43" s="101" t="s">
        <v>73</v>
      </c>
      <c r="B43" s="102" t="s">
        <v>74</v>
      </c>
      <c r="C43" s="30">
        <v>1000</v>
      </c>
      <c r="D43" s="93" t="s">
        <v>27</v>
      </c>
      <c r="E43" s="75">
        <v>20000</v>
      </c>
      <c r="G43" s="122"/>
    </row>
    <row r="44" spans="1:8" ht="16.5" customHeight="1" x14ac:dyDescent="0.25">
      <c r="A44" s="73" t="s">
        <v>75</v>
      </c>
      <c r="B44" s="30" t="s">
        <v>76</v>
      </c>
      <c r="C44" s="30">
        <v>500</v>
      </c>
      <c r="D44" s="93" t="s">
        <v>27</v>
      </c>
      <c r="E44" s="75">
        <v>8836.7800000000007</v>
      </c>
      <c r="G44" s="122"/>
    </row>
    <row r="45" spans="1:8" x14ac:dyDescent="0.25">
      <c r="A45" s="73" t="s">
        <v>77</v>
      </c>
      <c r="B45" s="30" t="s">
        <v>78</v>
      </c>
      <c r="C45" s="34">
        <v>650</v>
      </c>
      <c r="D45" s="93" t="s">
        <v>27</v>
      </c>
      <c r="E45" s="75">
        <v>11340</v>
      </c>
      <c r="G45" s="122"/>
    </row>
    <row r="46" spans="1:8" ht="30" x14ac:dyDescent="0.25">
      <c r="A46" s="73" t="s">
        <v>79</v>
      </c>
      <c r="B46" s="98" t="s">
        <v>80</v>
      </c>
      <c r="C46" s="30">
        <v>1500</v>
      </c>
      <c r="D46" s="93" t="s">
        <v>27</v>
      </c>
      <c r="E46" s="75">
        <v>32390</v>
      </c>
      <c r="G46" s="122"/>
      <c r="H46" s="123"/>
    </row>
    <row r="47" spans="1:8" x14ac:dyDescent="0.25">
      <c r="A47" s="73" t="s">
        <v>342</v>
      </c>
      <c r="B47" s="98" t="s">
        <v>93</v>
      </c>
      <c r="C47" s="30">
        <v>956</v>
      </c>
      <c r="D47" s="93" t="s">
        <v>27</v>
      </c>
      <c r="E47" s="75">
        <v>3200</v>
      </c>
      <c r="G47" s="122"/>
    </row>
    <row r="48" spans="1:8" ht="16.5" customHeight="1" x14ac:dyDescent="0.25">
      <c r="A48" s="73" t="s">
        <v>81</v>
      </c>
      <c r="B48" s="30" t="s">
        <v>82</v>
      </c>
      <c r="C48" s="30">
        <v>300</v>
      </c>
      <c r="D48" s="93" t="s">
        <v>27</v>
      </c>
      <c r="E48" s="72">
        <v>9000</v>
      </c>
      <c r="G48" s="124"/>
    </row>
    <row r="49" spans="1:8" ht="16.5" customHeight="1" x14ac:dyDescent="0.25">
      <c r="A49" s="73" t="s">
        <v>84</v>
      </c>
      <c r="B49" s="30" t="s">
        <v>83</v>
      </c>
      <c r="C49" s="30">
        <v>850</v>
      </c>
      <c r="D49" s="93" t="s">
        <v>27</v>
      </c>
      <c r="E49" s="75">
        <v>21615</v>
      </c>
      <c r="G49" s="122"/>
    </row>
    <row r="50" spans="1:8" ht="15.75" customHeight="1" x14ac:dyDescent="0.25">
      <c r="A50" s="58" t="s">
        <v>85</v>
      </c>
      <c r="B50" s="34" t="s">
        <v>86</v>
      </c>
      <c r="C50" s="30">
        <v>850</v>
      </c>
      <c r="D50" s="93" t="s">
        <v>27</v>
      </c>
      <c r="E50" s="75">
        <v>13600</v>
      </c>
      <c r="G50" s="122"/>
    </row>
    <row r="51" spans="1:8" ht="16.5" customHeight="1" x14ac:dyDescent="0.25">
      <c r="A51" s="73" t="s">
        <v>87</v>
      </c>
      <c r="B51" s="30" t="s">
        <v>88</v>
      </c>
      <c r="C51" s="34">
        <v>400</v>
      </c>
      <c r="D51" s="93" t="s">
        <v>27</v>
      </c>
      <c r="E51" s="72">
        <v>6100</v>
      </c>
      <c r="G51" s="122"/>
    </row>
    <row r="52" spans="1:8" ht="15.75" customHeight="1" x14ac:dyDescent="0.25">
      <c r="A52" s="73" t="s">
        <v>89</v>
      </c>
      <c r="B52" s="30" t="s">
        <v>90</v>
      </c>
      <c r="C52" s="30">
        <v>1100</v>
      </c>
      <c r="D52" s="93" t="s">
        <v>27</v>
      </c>
      <c r="E52" s="75">
        <v>19250</v>
      </c>
      <c r="G52" s="122"/>
    </row>
    <row r="53" spans="1:8" ht="15.75" customHeight="1" x14ac:dyDescent="0.25">
      <c r="A53" s="73" t="s">
        <v>91</v>
      </c>
      <c r="B53" s="30" t="s">
        <v>92</v>
      </c>
      <c r="C53" s="30">
        <v>300</v>
      </c>
      <c r="D53" s="93" t="s">
        <v>27</v>
      </c>
      <c r="E53" s="75">
        <v>4800</v>
      </c>
      <c r="G53" s="122"/>
    </row>
    <row r="54" spans="1:8" x14ac:dyDescent="0.25">
      <c r="A54" s="73" t="s">
        <v>94</v>
      </c>
      <c r="B54" s="98" t="s">
        <v>90</v>
      </c>
      <c r="C54" s="34">
        <v>700</v>
      </c>
      <c r="D54" s="93" t="s">
        <v>27</v>
      </c>
      <c r="E54" s="72">
        <v>11200</v>
      </c>
      <c r="F54" s="123"/>
      <c r="G54" s="122"/>
    </row>
    <row r="55" spans="1:8" ht="15.75" customHeight="1" x14ac:dyDescent="0.25">
      <c r="A55" s="73" t="s">
        <v>95</v>
      </c>
      <c r="B55" s="98" t="s">
        <v>96</v>
      </c>
      <c r="C55" s="30">
        <v>1000</v>
      </c>
      <c r="D55" s="93" t="s">
        <v>27</v>
      </c>
      <c r="E55" s="75">
        <v>25000</v>
      </c>
      <c r="G55" s="122"/>
    </row>
    <row r="56" spans="1:8" ht="15.6" customHeight="1" x14ac:dyDescent="0.25">
      <c r="A56" s="73" t="s">
        <v>97</v>
      </c>
      <c r="B56" s="98" t="s">
        <v>98</v>
      </c>
      <c r="C56" s="30">
        <v>14000</v>
      </c>
      <c r="D56" s="93" t="s">
        <v>27</v>
      </c>
      <c r="E56" s="75">
        <v>23268.16</v>
      </c>
      <c r="G56" s="122"/>
    </row>
    <row r="57" spans="1:8" ht="33.75" customHeight="1" x14ac:dyDescent="0.25">
      <c r="A57" s="73" t="s">
        <v>99</v>
      </c>
      <c r="B57" s="98" t="s">
        <v>100</v>
      </c>
      <c r="C57" s="30">
        <v>1600</v>
      </c>
      <c r="D57" s="93" t="s">
        <v>27</v>
      </c>
      <c r="E57" s="75">
        <v>25600</v>
      </c>
      <c r="G57" s="122"/>
    </row>
    <row r="58" spans="1:8" ht="16.5" customHeight="1" x14ac:dyDescent="0.25">
      <c r="A58" s="73" t="s">
        <v>101</v>
      </c>
      <c r="B58" s="98" t="s">
        <v>102</v>
      </c>
      <c r="C58" s="30">
        <v>250</v>
      </c>
      <c r="D58" s="93" t="s">
        <v>27</v>
      </c>
      <c r="E58" s="75">
        <v>4375</v>
      </c>
      <c r="G58" s="122"/>
    </row>
    <row r="59" spans="1:8" ht="16.5" customHeight="1" x14ac:dyDescent="0.25">
      <c r="A59" s="73" t="s">
        <v>103</v>
      </c>
      <c r="B59" s="98" t="s">
        <v>104</v>
      </c>
      <c r="C59" s="30">
        <v>600</v>
      </c>
      <c r="D59" s="93" t="s">
        <v>27</v>
      </c>
      <c r="E59" s="75">
        <v>9600</v>
      </c>
      <c r="G59" s="124"/>
    </row>
    <row r="60" spans="1:8" ht="16.5" customHeight="1" x14ac:dyDescent="0.25">
      <c r="A60" s="73" t="s">
        <v>105</v>
      </c>
      <c r="B60" s="98" t="s">
        <v>106</v>
      </c>
      <c r="C60" s="30">
        <v>1420</v>
      </c>
      <c r="D60" s="93" t="s">
        <v>27</v>
      </c>
      <c r="E60" s="103">
        <v>32168.12</v>
      </c>
      <c r="F60" s="104"/>
      <c r="H60" s="122"/>
    </row>
    <row r="61" spans="1:8" ht="16.5" customHeight="1" x14ac:dyDescent="0.25">
      <c r="A61" s="73" t="s">
        <v>107</v>
      </c>
      <c r="B61" s="98" t="s">
        <v>108</v>
      </c>
      <c r="C61" s="30">
        <v>2000</v>
      </c>
      <c r="D61" s="93" t="s">
        <v>27</v>
      </c>
      <c r="E61" s="103">
        <v>48000</v>
      </c>
      <c r="F61" s="104"/>
      <c r="H61" s="122"/>
    </row>
    <row r="62" spans="1:8" ht="15.75" customHeight="1" x14ac:dyDescent="0.25">
      <c r="A62" s="105"/>
      <c r="B62" s="106"/>
      <c r="C62" s="107"/>
      <c r="D62" s="108"/>
      <c r="E62" s="109"/>
      <c r="G62" s="124"/>
      <c r="H62" s="123"/>
    </row>
    <row r="63" spans="1:8" ht="15.75" customHeight="1" x14ac:dyDescent="0.25">
      <c r="A63" s="110" t="s">
        <v>109</v>
      </c>
      <c r="B63" s="111" t="s">
        <v>110</v>
      </c>
      <c r="C63" s="110">
        <v>2200</v>
      </c>
      <c r="D63" s="112" t="s">
        <v>27</v>
      </c>
      <c r="E63" s="113">
        <v>44000</v>
      </c>
      <c r="G63" s="122"/>
    </row>
    <row r="64" spans="1:8" ht="15.75" customHeight="1" x14ac:dyDescent="0.25">
      <c r="A64" s="110" t="s">
        <v>111</v>
      </c>
      <c r="B64" s="111" t="s">
        <v>112</v>
      </c>
      <c r="C64" s="110">
        <v>4500</v>
      </c>
      <c r="D64" s="112" t="s">
        <v>27</v>
      </c>
      <c r="E64" s="113">
        <v>90000</v>
      </c>
      <c r="G64" s="122"/>
      <c r="H64" s="123"/>
    </row>
    <row r="65" spans="1:10" ht="15.75" customHeight="1" x14ac:dyDescent="0.25">
      <c r="A65" s="110" t="s">
        <v>113</v>
      </c>
      <c r="B65" s="111" t="s">
        <v>114</v>
      </c>
      <c r="C65" s="110">
        <v>550</v>
      </c>
      <c r="D65" s="112" t="s">
        <v>27</v>
      </c>
      <c r="E65" s="113">
        <v>16500</v>
      </c>
      <c r="G65" s="122"/>
    </row>
    <row r="66" spans="1:10" ht="15.75" customHeight="1" x14ac:dyDescent="0.25">
      <c r="A66" s="110" t="s">
        <v>115</v>
      </c>
      <c r="B66" s="111" t="s">
        <v>116</v>
      </c>
      <c r="C66" s="110">
        <v>1500</v>
      </c>
      <c r="D66" s="112" t="s">
        <v>27</v>
      </c>
      <c r="E66" s="113">
        <v>46000</v>
      </c>
      <c r="G66" s="122"/>
    </row>
    <row r="67" spans="1:10" ht="15.75" customHeight="1" x14ac:dyDescent="0.25">
      <c r="A67" s="110" t="s">
        <v>117</v>
      </c>
      <c r="B67" s="111" t="s">
        <v>118</v>
      </c>
      <c r="C67" s="110">
        <v>1250</v>
      </c>
      <c r="D67" s="112" t="s">
        <v>27</v>
      </c>
      <c r="E67" s="113">
        <v>18750</v>
      </c>
      <c r="G67" s="122"/>
    </row>
    <row r="68" spans="1:10" ht="15.75" customHeight="1" x14ac:dyDescent="0.25">
      <c r="A68" s="73" t="s">
        <v>119</v>
      </c>
      <c r="B68" s="98" t="s">
        <v>120</v>
      </c>
      <c r="C68" s="30">
        <v>1050</v>
      </c>
      <c r="D68" s="112" t="s">
        <v>27</v>
      </c>
      <c r="E68" s="75">
        <v>26250</v>
      </c>
      <c r="G68" s="122"/>
    </row>
    <row r="69" spans="1:10" ht="15.75" customHeight="1" x14ac:dyDescent="0.25">
      <c r="A69" s="110" t="s">
        <v>121</v>
      </c>
      <c r="B69" s="111" t="s">
        <v>122</v>
      </c>
      <c r="C69" s="110">
        <v>1450</v>
      </c>
      <c r="D69" s="112" t="s">
        <v>27</v>
      </c>
      <c r="E69" s="113">
        <v>30000</v>
      </c>
    </row>
    <row r="70" spans="1:10" ht="15.75" customHeight="1" x14ac:dyDescent="0.25">
      <c r="A70" s="110" t="s">
        <v>123</v>
      </c>
      <c r="B70" s="111" t="s">
        <v>124</v>
      </c>
      <c r="C70" s="110">
        <v>2000</v>
      </c>
      <c r="D70" s="112" t="s">
        <v>27</v>
      </c>
      <c r="E70" s="113">
        <v>55000</v>
      </c>
    </row>
    <row r="71" spans="1:10" ht="16.5" customHeight="1" x14ac:dyDescent="0.25">
      <c r="A71" s="110" t="s">
        <v>125</v>
      </c>
      <c r="B71" s="111" t="s">
        <v>126</v>
      </c>
      <c r="C71" s="110">
        <v>1500</v>
      </c>
      <c r="D71" s="112" t="s">
        <v>27</v>
      </c>
      <c r="E71" s="113">
        <v>35000</v>
      </c>
    </row>
    <row r="72" spans="1:10" x14ac:dyDescent="0.25">
      <c r="A72" s="110" t="s">
        <v>127</v>
      </c>
      <c r="B72" s="111" t="s">
        <v>128</v>
      </c>
      <c r="C72" s="110">
        <v>2100</v>
      </c>
      <c r="D72" s="112" t="s">
        <v>27</v>
      </c>
      <c r="E72" s="113">
        <v>31500</v>
      </c>
    </row>
    <row r="73" spans="1:10" x14ac:dyDescent="0.25">
      <c r="A73" s="16" t="s">
        <v>129</v>
      </c>
      <c r="B73" s="14" t="s">
        <v>130</v>
      </c>
      <c r="C73" s="16">
        <v>2200</v>
      </c>
      <c r="D73" s="112" t="s">
        <v>27</v>
      </c>
      <c r="E73" s="114">
        <v>33140</v>
      </c>
      <c r="F73" s="123"/>
    </row>
    <row r="74" spans="1:10" ht="27" customHeight="1" x14ac:dyDescent="0.25">
      <c r="A74" s="115" t="s">
        <v>131</v>
      </c>
      <c r="B74" s="84">
        <v>49</v>
      </c>
      <c r="C74" s="83">
        <f>SUM(C22:C73)</f>
        <v>78619</v>
      </c>
      <c r="D74" s="116" t="s">
        <v>38</v>
      </c>
      <c r="E74" s="19">
        <f>SUM(E22:E73)</f>
        <v>1268749.72</v>
      </c>
      <c r="H74" s="123"/>
    </row>
    <row r="75" spans="1:10" x14ac:dyDescent="0.25">
      <c r="A75" s="117"/>
      <c r="B75" s="84"/>
      <c r="C75" s="20"/>
      <c r="D75" s="16"/>
      <c r="E75" s="16"/>
    </row>
    <row r="76" spans="1:10" ht="30" x14ac:dyDescent="0.25">
      <c r="A76" s="118" t="s">
        <v>132</v>
      </c>
      <c r="B76" s="119">
        <f>B74+B18</f>
        <v>55</v>
      </c>
      <c r="C76" s="120">
        <f>SUM(C74+C18)</f>
        <v>86315</v>
      </c>
      <c r="D76" s="16"/>
      <c r="E76" s="16"/>
    </row>
    <row r="77" spans="1:10" x14ac:dyDescent="0.25">
      <c r="A77" s="118"/>
      <c r="B77" s="121"/>
      <c r="C77" s="120"/>
      <c r="D77" s="16"/>
      <c r="E77" s="16"/>
    </row>
    <row r="78" spans="1:10" x14ac:dyDescent="0.25">
      <c r="A78" s="215" t="s">
        <v>133</v>
      </c>
      <c r="B78" s="215"/>
      <c r="C78" s="215"/>
      <c r="D78" s="215"/>
      <c r="E78" s="21">
        <f>SUM(E74+E18)</f>
        <v>1533227.37</v>
      </c>
      <c r="J78" s="125"/>
    </row>
    <row r="79" spans="1:10" x14ac:dyDescent="0.25">
      <c r="A79" s="118"/>
      <c r="B79" s="118"/>
      <c r="C79" s="118"/>
      <c r="D79" s="118"/>
      <c r="E79" s="16"/>
    </row>
    <row r="80" spans="1:10" x14ac:dyDescent="0.25">
      <c r="A80" s="16"/>
      <c r="B80" s="16"/>
      <c r="C80" s="16"/>
      <c r="D80" s="16"/>
      <c r="E80" s="16"/>
    </row>
  </sheetData>
  <mergeCells count="6">
    <mergeCell ref="A1:E1"/>
    <mergeCell ref="A78:D78"/>
    <mergeCell ref="A3:E3"/>
    <mergeCell ref="A5:E5"/>
    <mergeCell ref="A6:E6"/>
    <mergeCell ref="A4:E4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05"/>
  <sheetViews>
    <sheetView zoomScaleNormal="100" zoomScalePageLayoutView="70" workbookViewId="0">
      <pane ySplit="6" topLeftCell="A40" activePane="bottomLeft" state="frozen"/>
      <selection pane="bottomLeft" activeCell="G16" sqref="G16"/>
    </sheetView>
  </sheetViews>
  <sheetFormatPr defaultRowHeight="15" x14ac:dyDescent="0.25"/>
  <cols>
    <col min="1" max="1" width="19.85546875" bestFit="1" customWidth="1"/>
    <col min="2" max="2" width="33.28515625" customWidth="1"/>
    <col min="3" max="3" width="13.42578125" customWidth="1"/>
    <col min="4" max="4" width="10.7109375" bestFit="1" customWidth="1"/>
    <col min="5" max="5" width="14.7109375" style="176" bestFit="1" customWidth="1"/>
    <col min="7" max="7" width="10.5703125" bestFit="1" customWidth="1"/>
    <col min="9" max="9" width="12.5703125" customWidth="1"/>
    <col min="10" max="10" width="11.7109375" customWidth="1"/>
    <col min="12" max="12" width="13" customWidth="1"/>
    <col min="13" max="13" width="39.140625" customWidth="1"/>
  </cols>
  <sheetData>
    <row r="1" spans="1:13" x14ac:dyDescent="0.25">
      <c r="A1" s="219" t="s">
        <v>134</v>
      </c>
      <c r="B1" s="219"/>
      <c r="C1" s="219"/>
      <c r="D1" s="219"/>
      <c r="E1" s="219"/>
    </row>
    <row r="2" spans="1:13" x14ac:dyDescent="0.25">
      <c r="A2" s="57"/>
      <c r="B2" s="57"/>
      <c r="C2" s="57"/>
      <c r="D2" s="57"/>
      <c r="E2" s="126"/>
    </row>
    <row r="3" spans="1:13" ht="15" customHeight="1" x14ac:dyDescent="0.25">
      <c r="A3" s="216" t="s">
        <v>135</v>
      </c>
      <c r="B3" s="216"/>
      <c r="C3" s="216"/>
      <c r="D3" s="216"/>
      <c r="E3" s="216"/>
    </row>
    <row r="4" spans="1:13" ht="15" customHeight="1" x14ac:dyDescent="0.25">
      <c r="A4" s="216" t="s">
        <v>136</v>
      </c>
      <c r="B4" s="216"/>
      <c r="C4" s="216"/>
      <c r="D4" s="216"/>
      <c r="E4" s="216"/>
    </row>
    <row r="5" spans="1:13" x14ac:dyDescent="0.25">
      <c r="A5" s="16"/>
      <c r="B5" s="4"/>
      <c r="C5" s="16"/>
      <c r="D5" s="16"/>
      <c r="E5" s="127"/>
    </row>
    <row r="6" spans="1:13" ht="30.75" customHeight="1" x14ac:dyDescent="0.25">
      <c r="A6" s="220" t="s">
        <v>339</v>
      </c>
      <c r="B6" s="220"/>
      <c r="C6" s="220"/>
      <c r="D6" s="220"/>
      <c r="E6" s="220"/>
    </row>
    <row r="7" spans="1:13" x14ac:dyDescent="0.25">
      <c r="A7" s="5"/>
      <c r="B7" s="16"/>
      <c r="C7" s="16"/>
      <c r="D7" s="16"/>
      <c r="E7" s="127"/>
    </row>
    <row r="8" spans="1:13" x14ac:dyDescent="0.25">
      <c r="A8" s="216" t="s">
        <v>20</v>
      </c>
      <c r="B8" s="216"/>
      <c r="C8" s="216"/>
      <c r="D8" s="216"/>
      <c r="E8" s="216"/>
    </row>
    <row r="9" spans="1:13" ht="30" x14ac:dyDescent="0.25">
      <c r="A9" s="128" t="s">
        <v>4</v>
      </c>
      <c r="B9" s="129" t="s">
        <v>21</v>
      </c>
      <c r="C9" s="129" t="s">
        <v>22</v>
      </c>
      <c r="D9" s="130" t="s">
        <v>23</v>
      </c>
      <c r="E9" s="131" t="s">
        <v>24</v>
      </c>
      <c r="J9" s="54"/>
      <c r="L9" s="54"/>
      <c r="M9" s="54"/>
    </row>
    <row r="10" spans="1:13" x14ac:dyDescent="0.25">
      <c r="A10" s="132"/>
      <c r="B10" s="133"/>
      <c r="C10" s="134"/>
      <c r="D10" s="135"/>
      <c r="E10" s="136"/>
      <c r="J10" s="54"/>
      <c r="L10" s="54"/>
      <c r="M10" s="54"/>
    </row>
    <row r="11" spans="1:13" x14ac:dyDescent="0.25">
      <c r="A11" s="58" t="s">
        <v>137</v>
      </c>
      <c r="B11" s="70" t="s">
        <v>138</v>
      </c>
      <c r="C11" s="34">
        <v>700</v>
      </c>
      <c r="D11" s="93" t="s">
        <v>139</v>
      </c>
      <c r="E11" s="137">
        <v>165000</v>
      </c>
      <c r="G11" s="138"/>
      <c r="J11" s="54"/>
      <c r="L11" s="54"/>
      <c r="M11" s="54"/>
    </row>
    <row r="12" spans="1:13" x14ac:dyDescent="0.25">
      <c r="A12" s="73" t="s">
        <v>25</v>
      </c>
      <c r="B12" s="74" t="s">
        <v>140</v>
      </c>
      <c r="C12" s="30">
        <v>520</v>
      </c>
      <c r="D12" s="93" t="s">
        <v>139</v>
      </c>
      <c r="E12" s="139">
        <v>170000</v>
      </c>
      <c r="G12" s="138"/>
      <c r="L12" s="54"/>
      <c r="M12" s="54"/>
    </row>
    <row r="13" spans="1:13" x14ac:dyDescent="0.25">
      <c r="A13" s="73" t="s">
        <v>141</v>
      </c>
      <c r="B13" s="74" t="s">
        <v>142</v>
      </c>
      <c r="C13" s="30">
        <v>300</v>
      </c>
      <c r="D13" s="93" t="s">
        <v>139</v>
      </c>
      <c r="E13" s="139">
        <v>75283</v>
      </c>
      <c r="G13" s="138"/>
      <c r="J13" s="140"/>
      <c r="L13" s="54"/>
      <c r="M13" s="104"/>
    </row>
    <row r="14" spans="1:13" x14ac:dyDescent="0.25">
      <c r="A14" s="73"/>
      <c r="B14" s="74"/>
      <c r="C14" s="30"/>
      <c r="D14" s="93"/>
      <c r="E14" s="139"/>
      <c r="G14" s="138"/>
      <c r="I14" s="141"/>
      <c r="J14" s="140"/>
      <c r="L14" s="54"/>
      <c r="M14" s="104"/>
    </row>
    <row r="15" spans="1:13" x14ac:dyDescent="0.25">
      <c r="A15" s="58" t="s">
        <v>33</v>
      </c>
      <c r="B15" s="34" t="s">
        <v>143</v>
      </c>
      <c r="C15" s="34">
        <v>712</v>
      </c>
      <c r="D15" s="93" t="s">
        <v>139</v>
      </c>
      <c r="E15" s="137">
        <v>192406.47</v>
      </c>
      <c r="G15" s="138"/>
      <c r="H15" s="46"/>
      <c r="J15" s="140"/>
      <c r="L15" s="54"/>
      <c r="M15" s="104"/>
    </row>
    <row r="16" spans="1:13" x14ac:dyDescent="0.25">
      <c r="A16" s="73" t="s">
        <v>33</v>
      </c>
      <c r="B16" s="30" t="s">
        <v>144</v>
      </c>
      <c r="C16" s="30">
        <v>340</v>
      </c>
      <c r="D16" s="93" t="s">
        <v>139</v>
      </c>
      <c r="E16" s="139">
        <v>82050.039999999994</v>
      </c>
      <c r="G16" s="141"/>
      <c r="H16" s="46"/>
      <c r="I16" s="141"/>
      <c r="J16" s="140"/>
      <c r="L16" s="54"/>
      <c r="M16" s="104"/>
    </row>
    <row r="17" spans="1:13" x14ac:dyDescent="0.25">
      <c r="A17" s="73" t="s">
        <v>145</v>
      </c>
      <c r="B17" s="74" t="s">
        <v>146</v>
      </c>
      <c r="C17" s="30">
        <v>200</v>
      </c>
      <c r="D17" s="93" t="s">
        <v>139</v>
      </c>
      <c r="E17" s="142">
        <v>56000</v>
      </c>
      <c r="G17" s="138"/>
      <c r="J17" s="140"/>
      <c r="L17" s="54"/>
      <c r="M17" s="104"/>
    </row>
    <row r="18" spans="1:13" x14ac:dyDescent="0.25">
      <c r="A18" s="73" t="s">
        <v>145</v>
      </c>
      <c r="B18" s="74" t="s">
        <v>147</v>
      </c>
      <c r="C18" s="30">
        <v>1200</v>
      </c>
      <c r="D18" s="93" t="s">
        <v>139</v>
      </c>
      <c r="E18" s="143">
        <v>312000</v>
      </c>
      <c r="G18" s="138"/>
      <c r="J18" s="140"/>
      <c r="L18" s="54"/>
      <c r="M18" s="104"/>
    </row>
    <row r="19" spans="1:13" x14ac:dyDescent="0.25">
      <c r="A19" s="144" t="s">
        <v>28</v>
      </c>
      <c r="B19" s="145" t="s">
        <v>148</v>
      </c>
      <c r="C19" s="97">
        <v>700</v>
      </c>
      <c r="D19" s="93" t="s">
        <v>139</v>
      </c>
      <c r="E19" s="143">
        <v>168000</v>
      </c>
      <c r="G19" s="138"/>
      <c r="I19" s="141"/>
      <c r="J19" s="140"/>
      <c r="L19" s="54"/>
      <c r="M19" s="104"/>
    </row>
    <row r="20" spans="1:13" x14ac:dyDescent="0.25">
      <c r="A20" s="144" t="s">
        <v>137</v>
      </c>
      <c r="B20" s="145" t="s">
        <v>149</v>
      </c>
      <c r="C20" s="97">
        <v>350</v>
      </c>
      <c r="D20" s="93" t="s">
        <v>139</v>
      </c>
      <c r="E20" s="143">
        <v>122500</v>
      </c>
      <c r="J20" s="140"/>
      <c r="L20" s="54"/>
      <c r="M20" s="104"/>
    </row>
    <row r="21" spans="1:13" ht="16.5" customHeight="1" x14ac:dyDescent="0.25">
      <c r="A21" s="146" t="s">
        <v>131</v>
      </c>
      <c r="B21" s="82">
        <f>COUNTIF(A10:A20, "*")</f>
        <v>9</v>
      </c>
      <c r="C21" s="120">
        <f>SUM(C10:C20)</f>
        <v>5022</v>
      </c>
      <c r="D21" s="27" t="s">
        <v>38</v>
      </c>
      <c r="E21" s="126">
        <f>SUM(E10:E20)</f>
        <v>1343239.51</v>
      </c>
      <c r="J21" s="140"/>
      <c r="L21" s="54"/>
    </row>
    <row r="22" spans="1:13" x14ac:dyDescent="0.25">
      <c r="A22" s="16"/>
      <c r="B22" s="16"/>
      <c r="C22" s="16"/>
      <c r="D22" s="16"/>
      <c r="E22" s="127"/>
      <c r="J22" s="140"/>
      <c r="L22" s="54"/>
    </row>
    <row r="23" spans="1:13" x14ac:dyDescent="0.25">
      <c r="A23" s="219" t="s">
        <v>150</v>
      </c>
      <c r="B23" s="219"/>
      <c r="C23" s="219"/>
      <c r="D23" s="219"/>
      <c r="E23" s="219"/>
      <c r="J23" s="140"/>
      <c r="L23" s="54"/>
    </row>
    <row r="24" spans="1:13" ht="30" x14ac:dyDescent="0.25">
      <c r="A24" s="147" t="s">
        <v>4</v>
      </c>
      <c r="B24" s="148" t="s">
        <v>21</v>
      </c>
      <c r="C24" s="148" t="s">
        <v>22</v>
      </c>
      <c r="D24" s="149" t="s">
        <v>23</v>
      </c>
      <c r="E24" s="150" t="s">
        <v>24</v>
      </c>
      <c r="J24" s="140"/>
      <c r="L24" s="54"/>
    </row>
    <row r="25" spans="1:13" ht="15" customHeight="1" x14ac:dyDescent="0.25">
      <c r="A25" s="151"/>
      <c r="B25" s="64"/>
      <c r="C25" s="152"/>
      <c r="D25" s="153"/>
      <c r="E25" s="154"/>
      <c r="J25" s="140"/>
      <c r="L25" s="54"/>
    </row>
    <row r="26" spans="1:13" ht="15" customHeight="1" x14ac:dyDescent="0.25">
      <c r="A26" s="34" t="s">
        <v>151</v>
      </c>
      <c r="B26" s="17" t="s">
        <v>152</v>
      </c>
      <c r="C26" s="34">
        <v>1250</v>
      </c>
      <c r="D26" s="93" t="s">
        <v>139</v>
      </c>
      <c r="E26" s="95">
        <v>180000</v>
      </c>
      <c r="G26" s="138"/>
      <c r="J26" s="140"/>
      <c r="L26" s="54"/>
    </row>
    <row r="27" spans="1:13" ht="15" customHeight="1" x14ac:dyDescent="0.25">
      <c r="A27" s="30" t="s">
        <v>153</v>
      </c>
      <c r="B27" s="97" t="s">
        <v>154</v>
      </c>
      <c r="C27" s="30">
        <v>1200</v>
      </c>
      <c r="D27" s="93" t="s">
        <v>139</v>
      </c>
      <c r="E27" s="96">
        <v>187000</v>
      </c>
      <c r="G27" s="138"/>
      <c r="L27" s="54"/>
    </row>
    <row r="28" spans="1:13" x14ac:dyDescent="0.25">
      <c r="A28" s="30" t="s">
        <v>155</v>
      </c>
      <c r="B28" s="97" t="s">
        <v>156</v>
      </c>
      <c r="C28" s="30">
        <v>1300</v>
      </c>
      <c r="D28" s="93" t="s">
        <v>139</v>
      </c>
      <c r="E28" s="96">
        <v>200000</v>
      </c>
      <c r="G28" s="138"/>
    </row>
    <row r="29" spans="1:13" x14ac:dyDescent="0.25">
      <c r="A29" s="30" t="s">
        <v>157</v>
      </c>
      <c r="B29" s="97" t="s">
        <v>158</v>
      </c>
      <c r="C29" s="30">
        <v>400</v>
      </c>
      <c r="D29" s="93" t="s">
        <v>139</v>
      </c>
      <c r="E29" s="96">
        <v>80000</v>
      </c>
      <c r="G29" s="138"/>
      <c r="J29" s="46"/>
      <c r="L29" s="46"/>
      <c r="M29" s="46"/>
    </row>
    <row r="30" spans="1:13" x14ac:dyDescent="0.25">
      <c r="A30" s="30" t="s">
        <v>159</v>
      </c>
      <c r="B30" s="74" t="s">
        <v>160</v>
      </c>
      <c r="C30" s="30">
        <v>1550</v>
      </c>
      <c r="D30" s="93" t="s">
        <v>139</v>
      </c>
      <c r="E30" s="96">
        <v>189000</v>
      </c>
      <c r="G30" s="138"/>
      <c r="M30" s="155"/>
    </row>
    <row r="31" spans="1:13" x14ac:dyDescent="0.25">
      <c r="A31" s="30" t="s">
        <v>161</v>
      </c>
      <c r="B31" s="97" t="s">
        <v>162</v>
      </c>
      <c r="C31" s="30">
        <v>1050</v>
      </c>
      <c r="D31" s="93" t="s">
        <v>139</v>
      </c>
      <c r="E31" s="96">
        <v>130000</v>
      </c>
      <c r="G31" s="138"/>
      <c r="J31" s="155"/>
      <c r="L31" s="155"/>
    </row>
    <row r="32" spans="1:13" x14ac:dyDescent="0.25">
      <c r="A32" s="30" t="s">
        <v>163</v>
      </c>
      <c r="B32" s="97" t="s">
        <v>164</v>
      </c>
      <c r="C32" s="30">
        <v>1400</v>
      </c>
      <c r="D32" s="93" t="s">
        <v>139</v>
      </c>
      <c r="E32" s="96">
        <v>173000</v>
      </c>
      <c r="G32" s="138"/>
      <c r="J32" s="46"/>
      <c r="M32" s="46"/>
    </row>
    <row r="33" spans="1:15" x14ac:dyDescent="0.25">
      <c r="A33" s="30" t="s">
        <v>165</v>
      </c>
      <c r="B33" s="97" t="s">
        <v>166</v>
      </c>
      <c r="C33" s="30">
        <v>1000</v>
      </c>
      <c r="D33" s="93" t="s">
        <v>139</v>
      </c>
      <c r="E33" s="96">
        <v>160000</v>
      </c>
      <c r="G33" s="138"/>
      <c r="L33" s="46"/>
    </row>
    <row r="34" spans="1:15" x14ac:dyDescent="0.25">
      <c r="A34" s="30" t="s">
        <v>167</v>
      </c>
      <c r="B34" s="74" t="s">
        <v>168</v>
      </c>
      <c r="C34" s="30">
        <v>650</v>
      </c>
      <c r="D34" s="93" t="s">
        <v>139</v>
      </c>
      <c r="E34" s="96">
        <v>120000</v>
      </c>
      <c r="G34" s="138"/>
      <c r="J34" s="156"/>
    </row>
    <row r="35" spans="1:15" x14ac:dyDescent="0.25">
      <c r="A35" s="30" t="s">
        <v>169</v>
      </c>
      <c r="B35" s="97" t="s">
        <v>170</v>
      </c>
      <c r="C35" s="30">
        <v>1100</v>
      </c>
      <c r="D35" s="93" t="s">
        <v>139</v>
      </c>
      <c r="E35" s="96">
        <v>170000</v>
      </c>
      <c r="G35" s="138"/>
    </row>
    <row r="36" spans="1:15" x14ac:dyDescent="0.25">
      <c r="A36" s="30" t="s">
        <v>171</v>
      </c>
      <c r="B36" s="97" t="s">
        <v>172</v>
      </c>
      <c r="C36" s="30">
        <v>650</v>
      </c>
      <c r="D36" s="93" t="s">
        <v>139</v>
      </c>
      <c r="E36" s="96">
        <v>125000</v>
      </c>
      <c r="G36" s="138"/>
    </row>
    <row r="37" spans="1:15" x14ac:dyDescent="0.25">
      <c r="A37" s="30" t="s">
        <v>173</v>
      </c>
      <c r="B37" s="74" t="s">
        <v>174</v>
      </c>
      <c r="C37" s="30">
        <v>1100</v>
      </c>
      <c r="D37" s="93" t="s">
        <v>139</v>
      </c>
      <c r="E37" s="96">
        <v>143000</v>
      </c>
      <c r="G37" s="138"/>
    </row>
    <row r="38" spans="1:15" x14ac:dyDescent="0.25">
      <c r="A38" s="30" t="s">
        <v>175</v>
      </c>
      <c r="B38" s="97" t="s">
        <v>176</v>
      </c>
      <c r="C38" s="30">
        <v>250</v>
      </c>
      <c r="D38" s="93" t="s">
        <v>139</v>
      </c>
      <c r="E38" s="96">
        <v>60000</v>
      </c>
      <c r="G38" s="138"/>
    </row>
    <row r="39" spans="1:15" x14ac:dyDescent="0.25">
      <c r="A39" s="30" t="s">
        <v>177</v>
      </c>
      <c r="B39" s="74" t="s">
        <v>178</v>
      </c>
      <c r="C39" s="30">
        <v>70</v>
      </c>
      <c r="D39" s="93" t="s">
        <v>139</v>
      </c>
      <c r="E39" s="96">
        <v>16000</v>
      </c>
      <c r="G39" s="138"/>
    </row>
    <row r="40" spans="1:15" x14ac:dyDescent="0.25">
      <c r="A40" s="30" t="s">
        <v>179</v>
      </c>
      <c r="B40" s="97" t="s">
        <v>180</v>
      </c>
      <c r="C40" s="30">
        <v>1000</v>
      </c>
      <c r="D40" s="93" t="s">
        <v>139</v>
      </c>
      <c r="E40" s="96">
        <v>155000</v>
      </c>
      <c r="G40" s="138"/>
    </row>
    <row r="41" spans="1:15" ht="16.5" x14ac:dyDescent="0.3">
      <c r="A41" s="157"/>
      <c r="B41" s="97"/>
      <c r="C41" s="30"/>
      <c r="D41" s="93"/>
      <c r="E41" s="158"/>
      <c r="G41" s="138"/>
    </row>
    <row r="42" spans="1:15" ht="16.5" x14ac:dyDescent="0.3">
      <c r="A42" s="157"/>
      <c r="B42" s="97"/>
      <c r="C42" s="30"/>
      <c r="D42" s="93"/>
      <c r="E42" s="158"/>
      <c r="G42" s="138"/>
    </row>
    <row r="43" spans="1:15" x14ac:dyDescent="0.25">
      <c r="A43" s="159" t="s">
        <v>181</v>
      </c>
      <c r="B43" s="97" t="s">
        <v>182</v>
      </c>
      <c r="C43" s="30">
        <v>410</v>
      </c>
      <c r="D43" s="93" t="s">
        <v>139</v>
      </c>
      <c r="E43" s="160">
        <v>45920</v>
      </c>
      <c r="G43" s="138"/>
      <c r="L43" s="161"/>
      <c r="M43" s="161"/>
    </row>
    <row r="44" spans="1:15" x14ac:dyDescent="0.25">
      <c r="A44" s="157" t="s">
        <v>183</v>
      </c>
      <c r="B44" s="97" t="s">
        <v>184</v>
      </c>
      <c r="C44" s="30">
        <v>530</v>
      </c>
      <c r="D44" s="93" t="s">
        <v>139</v>
      </c>
      <c r="E44" s="160">
        <v>59360</v>
      </c>
      <c r="G44" s="138"/>
      <c r="L44" s="162"/>
      <c r="M44" s="161"/>
      <c r="N44" s="162"/>
      <c r="O44" s="163"/>
    </row>
    <row r="45" spans="1:15" x14ac:dyDescent="0.25">
      <c r="A45" s="157" t="s">
        <v>185</v>
      </c>
      <c r="B45" s="97" t="s">
        <v>186</v>
      </c>
      <c r="C45" s="30">
        <v>800</v>
      </c>
      <c r="D45" s="93" t="s">
        <v>139</v>
      </c>
      <c r="E45" s="160">
        <v>106400</v>
      </c>
      <c r="G45" s="138"/>
      <c r="L45" s="162"/>
      <c r="M45" s="161"/>
      <c r="N45" s="162"/>
      <c r="O45" s="163"/>
    </row>
    <row r="46" spans="1:15" x14ac:dyDescent="0.25">
      <c r="A46" s="157" t="s">
        <v>187</v>
      </c>
      <c r="B46" s="97" t="s">
        <v>188</v>
      </c>
      <c r="C46" s="30">
        <v>410</v>
      </c>
      <c r="D46" s="93" t="s">
        <v>139</v>
      </c>
      <c r="E46" s="160">
        <v>45920</v>
      </c>
      <c r="G46" s="138"/>
      <c r="I46" s="141"/>
      <c r="J46" s="141"/>
      <c r="L46" s="162"/>
      <c r="M46" s="161"/>
      <c r="N46" s="162"/>
      <c r="O46" s="163"/>
    </row>
    <row r="47" spans="1:15" x14ac:dyDescent="0.25">
      <c r="A47" s="164" t="s">
        <v>189</v>
      </c>
      <c r="B47" s="34" t="s">
        <v>190</v>
      </c>
      <c r="C47" s="34">
        <v>900</v>
      </c>
      <c r="D47" s="93" t="s">
        <v>139</v>
      </c>
      <c r="E47" s="165">
        <v>94500</v>
      </c>
      <c r="G47" s="138"/>
      <c r="L47" s="162"/>
      <c r="M47" s="161"/>
      <c r="N47" s="162"/>
      <c r="O47" s="163"/>
    </row>
    <row r="48" spans="1:15" x14ac:dyDescent="0.25">
      <c r="A48" s="157" t="s">
        <v>191</v>
      </c>
      <c r="B48" s="30" t="s">
        <v>192</v>
      </c>
      <c r="C48" s="30">
        <v>800</v>
      </c>
      <c r="D48" s="93" t="s">
        <v>139</v>
      </c>
      <c r="E48" s="160">
        <v>118800</v>
      </c>
      <c r="G48" s="138"/>
      <c r="L48" s="162"/>
      <c r="M48" s="161"/>
      <c r="N48" s="162"/>
      <c r="O48" s="163"/>
    </row>
    <row r="49" spans="1:15" x14ac:dyDescent="0.25">
      <c r="A49" s="157" t="s">
        <v>193</v>
      </c>
      <c r="B49" s="30" t="s">
        <v>194</v>
      </c>
      <c r="C49" s="30">
        <v>440</v>
      </c>
      <c r="D49" s="93" t="s">
        <v>139</v>
      </c>
      <c r="E49" s="160">
        <v>58800</v>
      </c>
      <c r="G49" s="138"/>
      <c r="L49" s="162"/>
      <c r="M49" s="161"/>
      <c r="N49" s="162"/>
      <c r="O49" s="163"/>
    </row>
    <row r="50" spans="1:15" x14ac:dyDescent="0.25">
      <c r="A50" s="157" t="s">
        <v>195</v>
      </c>
      <c r="B50" s="30" t="s">
        <v>143</v>
      </c>
      <c r="C50" s="30">
        <v>800</v>
      </c>
      <c r="D50" s="93" t="s">
        <v>139</v>
      </c>
      <c r="E50" s="160">
        <v>84000</v>
      </c>
      <c r="G50" s="138"/>
    </row>
    <row r="51" spans="1:15" x14ac:dyDescent="0.25">
      <c r="A51" s="157" t="s">
        <v>196</v>
      </c>
      <c r="B51" s="30" t="s">
        <v>197</v>
      </c>
      <c r="C51" s="30">
        <v>400</v>
      </c>
      <c r="D51" s="93" t="s">
        <v>139</v>
      </c>
      <c r="E51" s="160">
        <v>49000</v>
      </c>
      <c r="G51" s="138"/>
    </row>
    <row r="52" spans="1:15" x14ac:dyDescent="0.25">
      <c r="A52" s="157" t="s">
        <v>101</v>
      </c>
      <c r="B52" s="30" t="s">
        <v>198</v>
      </c>
      <c r="C52" s="30">
        <v>900</v>
      </c>
      <c r="D52" s="93" t="s">
        <v>139</v>
      </c>
      <c r="E52" s="160">
        <v>110250</v>
      </c>
      <c r="G52" s="138"/>
    </row>
    <row r="53" spans="1:15" x14ac:dyDescent="0.25">
      <c r="A53" s="157" t="s">
        <v>199</v>
      </c>
      <c r="B53" s="30" t="s">
        <v>200</v>
      </c>
      <c r="C53" s="30">
        <v>860</v>
      </c>
      <c r="D53" s="93" t="s">
        <v>139</v>
      </c>
      <c r="E53" s="160">
        <v>120400</v>
      </c>
      <c r="G53" s="138"/>
    </row>
    <row r="54" spans="1:15" x14ac:dyDescent="0.25">
      <c r="A54" s="157" t="s">
        <v>201</v>
      </c>
      <c r="B54" s="30" t="s">
        <v>202</v>
      </c>
      <c r="C54" s="30">
        <v>700</v>
      </c>
      <c r="D54" s="93" t="s">
        <v>139</v>
      </c>
      <c r="E54" s="160">
        <v>85750</v>
      </c>
      <c r="G54" s="138"/>
    </row>
    <row r="55" spans="1:15" x14ac:dyDescent="0.25">
      <c r="A55" s="157" t="s">
        <v>203</v>
      </c>
      <c r="B55" s="30" t="s">
        <v>204</v>
      </c>
      <c r="C55" s="30">
        <v>900</v>
      </c>
      <c r="D55" s="93" t="s">
        <v>139</v>
      </c>
      <c r="E55" s="160">
        <v>110250</v>
      </c>
      <c r="G55" s="138"/>
    </row>
    <row r="56" spans="1:15" x14ac:dyDescent="0.25">
      <c r="A56" s="164" t="s">
        <v>205</v>
      </c>
      <c r="B56" s="34" t="s">
        <v>206</v>
      </c>
      <c r="C56" s="34">
        <v>800</v>
      </c>
      <c r="D56" s="93" t="s">
        <v>139</v>
      </c>
      <c r="E56" s="165">
        <v>87350</v>
      </c>
      <c r="G56" s="138"/>
    </row>
    <row r="57" spans="1:15" x14ac:dyDescent="0.25">
      <c r="A57" s="157" t="s">
        <v>207</v>
      </c>
      <c r="B57" s="30" t="s">
        <v>208</v>
      </c>
      <c r="C57" s="30">
        <v>240</v>
      </c>
      <c r="D57" s="93" t="s">
        <v>139</v>
      </c>
      <c r="E57" s="160">
        <v>25200</v>
      </c>
      <c r="G57" s="138"/>
    </row>
    <row r="58" spans="1:15" x14ac:dyDescent="0.25">
      <c r="A58" s="157" t="s">
        <v>209</v>
      </c>
      <c r="B58" s="30" t="s">
        <v>210</v>
      </c>
      <c r="C58" s="30">
        <v>400</v>
      </c>
      <c r="D58" s="93" t="s">
        <v>139</v>
      </c>
      <c r="E58" s="160">
        <v>42000</v>
      </c>
      <c r="G58" s="138"/>
    </row>
    <row r="59" spans="1:15" x14ac:dyDescent="0.25">
      <c r="A59" s="157" t="s">
        <v>211</v>
      </c>
      <c r="B59" s="30" t="s">
        <v>212</v>
      </c>
      <c r="C59" s="30">
        <v>1000</v>
      </c>
      <c r="D59" s="93" t="s">
        <v>139</v>
      </c>
      <c r="E59" s="160">
        <v>115798.86</v>
      </c>
      <c r="G59" s="141"/>
    </row>
    <row r="60" spans="1:15" x14ac:dyDescent="0.25">
      <c r="A60" s="157" t="s">
        <v>335</v>
      </c>
      <c r="B60" s="30" t="s">
        <v>336</v>
      </c>
      <c r="C60" s="30">
        <v>855</v>
      </c>
      <c r="D60" s="93" t="s">
        <v>139</v>
      </c>
      <c r="E60" s="160">
        <v>105336</v>
      </c>
      <c r="G60" s="166"/>
    </row>
    <row r="61" spans="1:15" x14ac:dyDescent="0.25">
      <c r="A61" s="157" t="s">
        <v>337</v>
      </c>
      <c r="B61" s="30" t="s">
        <v>93</v>
      </c>
      <c r="C61" s="30">
        <v>720</v>
      </c>
      <c r="D61" s="93" t="s">
        <v>139</v>
      </c>
      <c r="E61" s="160">
        <v>90218.72</v>
      </c>
      <c r="G61" s="166"/>
    </row>
    <row r="62" spans="1:15" x14ac:dyDescent="0.25">
      <c r="A62" s="157"/>
      <c r="B62" s="30"/>
      <c r="C62" s="30"/>
      <c r="D62" s="93"/>
      <c r="E62" s="160"/>
      <c r="G62" s="141"/>
    </row>
    <row r="63" spans="1:15" x14ac:dyDescent="0.25">
      <c r="A63" s="167"/>
      <c r="B63" s="107"/>
      <c r="C63" s="107"/>
      <c r="D63" s="108"/>
      <c r="E63" s="168"/>
      <c r="G63" s="141"/>
      <c r="I63" s="46"/>
      <c r="J63" s="46"/>
    </row>
    <row r="64" spans="1:15" x14ac:dyDescent="0.25">
      <c r="A64" s="110" t="s">
        <v>213</v>
      </c>
      <c r="B64" s="111" t="s">
        <v>214</v>
      </c>
      <c r="C64" s="169">
        <v>750</v>
      </c>
      <c r="D64" s="112" t="s">
        <v>139</v>
      </c>
      <c r="E64" s="170">
        <v>270388</v>
      </c>
      <c r="G64" s="138"/>
      <c r="I64" s="141"/>
      <c r="J64" s="141"/>
    </row>
    <row r="65" spans="1:10" x14ac:dyDescent="0.25">
      <c r="A65" s="110" t="s">
        <v>215</v>
      </c>
      <c r="B65" s="111" t="s">
        <v>216</v>
      </c>
      <c r="C65" s="171">
        <v>410</v>
      </c>
      <c r="D65" s="112" t="s">
        <v>139</v>
      </c>
      <c r="E65" s="170">
        <v>50225</v>
      </c>
      <c r="G65" s="138"/>
    </row>
    <row r="66" spans="1:10" x14ac:dyDescent="0.25">
      <c r="A66" s="110" t="s">
        <v>217</v>
      </c>
      <c r="B66" s="111" t="s">
        <v>218</v>
      </c>
      <c r="C66" s="169">
        <v>2100</v>
      </c>
      <c r="D66" s="112" t="s">
        <v>139</v>
      </c>
      <c r="E66" s="170">
        <v>257250</v>
      </c>
      <c r="G66" s="138"/>
    </row>
    <row r="67" spans="1:10" x14ac:dyDescent="0.25">
      <c r="A67" s="110" t="s">
        <v>219</v>
      </c>
      <c r="B67" s="111" t="s">
        <v>220</v>
      </c>
      <c r="C67" s="169">
        <v>2100</v>
      </c>
      <c r="D67" s="112" t="s">
        <v>139</v>
      </c>
      <c r="E67" s="170">
        <v>275250</v>
      </c>
      <c r="G67" s="138"/>
    </row>
    <row r="68" spans="1:10" x14ac:dyDescent="0.25">
      <c r="A68" s="110" t="s">
        <v>221</v>
      </c>
      <c r="B68" s="111" t="s">
        <v>222</v>
      </c>
      <c r="C68" s="169">
        <v>2100</v>
      </c>
      <c r="D68" s="112" t="s">
        <v>139</v>
      </c>
      <c r="E68" s="170">
        <v>441000</v>
      </c>
      <c r="G68" s="138"/>
    </row>
    <row r="69" spans="1:10" x14ac:dyDescent="0.25">
      <c r="A69" s="110" t="s">
        <v>223</v>
      </c>
      <c r="B69" s="111" t="s">
        <v>224</v>
      </c>
      <c r="C69" s="169">
        <v>220</v>
      </c>
      <c r="D69" s="112" t="s">
        <v>139</v>
      </c>
      <c r="E69" s="170">
        <v>66000</v>
      </c>
      <c r="G69" s="138"/>
    </row>
    <row r="70" spans="1:10" x14ac:dyDescent="0.25">
      <c r="A70" s="110" t="s">
        <v>225</v>
      </c>
      <c r="B70" s="111" t="s">
        <v>226</v>
      </c>
      <c r="C70" s="169">
        <v>1300</v>
      </c>
      <c r="D70" s="112" t="s">
        <v>139</v>
      </c>
      <c r="E70" s="170">
        <v>222115</v>
      </c>
      <c r="G70" s="138"/>
      <c r="I70" s="138"/>
      <c r="J70" s="141"/>
    </row>
    <row r="71" spans="1:10" x14ac:dyDescent="0.25">
      <c r="A71" s="110" t="s">
        <v>227</v>
      </c>
      <c r="B71" s="111" t="s">
        <v>228</v>
      </c>
      <c r="C71" s="169">
        <v>1400</v>
      </c>
      <c r="D71" s="112" t="s">
        <v>139</v>
      </c>
      <c r="E71" s="170">
        <v>123707</v>
      </c>
    </row>
    <row r="72" spans="1:10" x14ac:dyDescent="0.25">
      <c r="A72" s="146" t="s">
        <v>131</v>
      </c>
      <c r="B72" s="115">
        <f>COUNTIF(A25:A71, "*")</f>
        <v>42</v>
      </c>
      <c r="C72" s="120">
        <f>SUM(C25:C71)</f>
        <v>37215</v>
      </c>
      <c r="D72" s="86" t="s">
        <v>229</v>
      </c>
      <c r="E72" s="172">
        <f>SUM(E25:E71)</f>
        <v>5349188.58</v>
      </c>
    </row>
    <row r="73" spans="1:10" x14ac:dyDescent="0.25">
      <c r="A73" s="16"/>
      <c r="B73" s="16"/>
      <c r="C73" s="16"/>
      <c r="D73" s="16"/>
      <c r="E73" s="127"/>
      <c r="G73" s="155"/>
      <c r="J73" s="46"/>
    </row>
    <row r="74" spans="1:10" ht="30" x14ac:dyDescent="0.25">
      <c r="A74" s="173" t="s">
        <v>132</v>
      </c>
      <c r="B74" s="115">
        <f>SUM(B21+B72)</f>
        <v>51</v>
      </c>
      <c r="C74" s="120">
        <f>C72+C21</f>
        <v>42237</v>
      </c>
      <c r="D74" s="16"/>
      <c r="E74" s="127"/>
      <c r="G74" s="155"/>
    </row>
    <row r="75" spans="1:10" x14ac:dyDescent="0.25">
      <c r="A75" s="16"/>
      <c r="B75" s="16"/>
      <c r="C75" s="16"/>
      <c r="D75" s="16"/>
      <c r="E75" s="127"/>
      <c r="G75" s="155"/>
      <c r="J75" s="46"/>
    </row>
    <row r="76" spans="1:10" x14ac:dyDescent="0.25">
      <c r="A76" s="16"/>
      <c r="B76" s="218" t="s">
        <v>230</v>
      </c>
      <c r="C76" s="218"/>
      <c r="D76" s="218"/>
      <c r="E76" s="126">
        <f>SUM(E72,E21)</f>
        <v>6692428.0899999999</v>
      </c>
      <c r="G76" s="156"/>
    </row>
    <row r="77" spans="1:10" x14ac:dyDescent="0.25">
      <c r="A77" s="16"/>
      <c r="B77" s="16"/>
      <c r="C77" s="16"/>
      <c r="D77" s="16"/>
      <c r="E77" s="127"/>
    </row>
    <row r="78" spans="1:10" x14ac:dyDescent="0.25">
      <c r="A78" s="16"/>
      <c r="B78" s="16"/>
      <c r="C78" s="16"/>
      <c r="D78" s="16"/>
      <c r="E78" s="174"/>
    </row>
    <row r="79" spans="1:10" x14ac:dyDescent="0.25">
      <c r="A79" s="3"/>
      <c r="B79" s="3"/>
      <c r="C79" s="3"/>
      <c r="D79" s="3"/>
      <c r="E79" s="175"/>
      <c r="J79" s="45"/>
    </row>
    <row r="80" spans="1:10" x14ac:dyDescent="0.25">
      <c r="A80" s="3"/>
      <c r="B80" s="3"/>
      <c r="C80" s="3"/>
      <c r="D80" s="3"/>
      <c r="E80" s="175"/>
      <c r="J80" s="46"/>
    </row>
    <row r="81" spans="1:5" x14ac:dyDescent="0.25">
      <c r="A81" s="3"/>
      <c r="B81" s="3"/>
      <c r="C81" s="3"/>
      <c r="D81" s="3"/>
      <c r="E81" s="175"/>
    </row>
    <row r="82" spans="1:5" x14ac:dyDescent="0.25">
      <c r="A82" s="3"/>
      <c r="B82" s="3"/>
      <c r="C82" s="3"/>
      <c r="D82" s="3"/>
      <c r="E82" s="175"/>
    </row>
    <row r="83" spans="1:5" x14ac:dyDescent="0.25">
      <c r="A83" s="3"/>
      <c r="B83" s="3"/>
      <c r="C83" s="3"/>
      <c r="D83" s="3"/>
      <c r="E83" s="175"/>
    </row>
    <row r="84" spans="1:5" x14ac:dyDescent="0.25">
      <c r="A84" s="3"/>
      <c r="B84" s="3"/>
      <c r="C84" s="3"/>
      <c r="D84" s="3"/>
      <c r="E84" s="175"/>
    </row>
    <row r="85" spans="1:5" x14ac:dyDescent="0.25">
      <c r="A85" s="3"/>
      <c r="B85" s="3"/>
      <c r="C85" s="3"/>
      <c r="D85" s="3"/>
      <c r="E85" s="175"/>
    </row>
    <row r="86" spans="1:5" x14ac:dyDescent="0.25">
      <c r="A86" s="3"/>
      <c r="B86" s="3"/>
      <c r="C86" s="3"/>
      <c r="D86" s="3"/>
      <c r="E86" s="175"/>
    </row>
    <row r="87" spans="1:5" x14ac:dyDescent="0.25">
      <c r="A87" s="3"/>
      <c r="B87" s="3"/>
      <c r="C87" s="3"/>
      <c r="D87" s="3"/>
      <c r="E87" s="175"/>
    </row>
    <row r="88" spans="1:5" x14ac:dyDescent="0.25">
      <c r="A88" s="3"/>
      <c r="B88" s="3"/>
      <c r="C88" s="3"/>
      <c r="D88" s="3"/>
      <c r="E88" s="175"/>
    </row>
    <row r="89" spans="1:5" x14ac:dyDescent="0.25">
      <c r="A89" s="3"/>
      <c r="B89" s="3"/>
      <c r="C89" s="3"/>
      <c r="D89" s="3"/>
      <c r="E89" s="175"/>
    </row>
    <row r="90" spans="1:5" x14ac:dyDescent="0.25">
      <c r="A90" s="3"/>
      <c r="B90" s="3"/>
      <c r="C90" s="3"/>
      <c r="D90" s="3"/>
      <c r="E90" s="175"/>
    </row>
    <row r="91" spans="1:5" x14ac:dyDescent="0.25">
      <c r="A91" s="3"/>
      <c r="B91" s="3"/>
      <c r="C91" s="3"/>
      <c r="D91" s="3"/>
      <c r="E91" s="175"/>
    </row>
    <row r="92" spans="1:5" x14ac:dyDescent="0.25">
      <c r="A92" s="3"/>
      <c r="B92" s="3"/>
      <c r="C92" s="3"/>
      <c r="D92" s="3"/>
      <c r="E92" s="175"/>
    </row>
    <row r="93" spans="1:5" x14ac:dyDescent="0.25">
      <c r="A93" s="3"/>
      <c r="B93" s="3"/>
      <c r="C93" s="3"/>
      <c r="D93" s="3"/>
      <c r="E93" s="175"/>
    </row>
    <row r="94" spans="1:5" x14ac:dyDescent="0.25">
      <c r="A94" s="3"/>
      <c r="B94" s="3"/>
      <c r="C94" s="3"/>
      <c r="D94" s="3"/>
      <c r="E94" s="175"/>
    </row>
    <row r="95" spans="1:5" x14ac:dyDescent="0.25">
      <c r="A95" s="3"/>
      <c r="B95" s="3"/>
      <c r="C95" s="3"/>
      <c r="D95" s="3"/>
      <c r="E95" s="175"/>
    </row>
    <row r="96" spans="1:5" x14ac:dyDescent="0.25">
      <c r="A96" s="3"/>
      <c r="B96" s="3"/>
      <c r="C96" s="3"/>
      <c r="D96" s="3"/>
      <c r="E96" s="175"/>
    </row>
    <row r="97" spans="1:5" x14ac:dyDescent="0.25">
      <c r="A97" s="3"/>
      <c r="B97" s="3"/>
      <c r="C97" s="3"/>
      <c r="D97" s="3"/>
      <c r="E97" s="175"/>
    </row>
    <row r="98" spans="1:5" x14ac:dyDescent="0.25">
      <c r="A98" s="3"/>
      <c r="B98" s="3"/>
      <c r="C98" s="3"/>
      <c r="D98" s="3"/>
      <c r="E98" s="175"/>
    </row>
    <row r="99" spans="1:5" x14ac:dyDescent="0.25">
      <c r="A99" s="3"/>
      <c r="B99" s="3"/>
      <c r="C99" s="3"/>
      <c r="D99" s="3"/>
      <c r="E99" s="175"/>
    </row>
    <row r="100" spans="1:5" x14ac:dyDescent="0.25">
      <c r="A100" s="3"/>
      <c r="B100" s="3"/>
      <c r="C100" s="3"/>
      <c r="D100" s="3"/>
      <c r="E100" s="175"/>
    </row>
    <row r="101" spans="1:5" x14ac:dyDescent="0.25">
      <c r="A101" s="3"/>
      <c r="B101" s="3"/>
      <c r="C101" s="3"/>
      <c r="D101" s="3"/>
      <c r="E101" s="175"/>
    </row>
    <row r="102" spans="1:5" x14ac:dyDescent="0.25">
      <c r="A102" s="3"/>
      <c r="B102" s="3"/>
      <c r="C102" s="3"/>
      <c r="D102" s="3"/>
      <c r="E102" s="175"/>
    </row>
    <row r="103" spans="1:5" x14ac:dyDescent="0.25">
      <c r="A103" s="3"/>
      <c r="B103" s="3"/>
      <c r="C103" s="3"/>
      <c r="D103" s="3"/>
      <c r="E103" s="175"/>
    </row>
    <row r="104" spans="1:5" x14ac:dyDescent="0.25">
      <c r="A104" s="3"/>
      <c r="B104" s="3"/>
      <c r="C104" s="3"/>
      <c r="D104" s="3"/>
      <c r="E104" s="175"/>
    </row>
    <row r="105" spans="1:5" x14ac:dyDescent="0.25">
      <c r="A105" s="3"/>
      <c r="B105" s="3"/>
      <c r="C105" s="3"/>
      <c r="D105" s="3"/>
      <c r="E105" s="175"/>
    </row>
    <row r="106" spans="1:5" x14ac:dyDescent="0.25">
      <c r="A106" s="3"/>
      <c r="B106" s="3"/>
      <c r="C106" s="3"/>
      <c r="D106" s="3"/>
      <c r="E106" s="175"/>
    </row>
    <row r="107" spans="1:5" x14ac:dyDescent="0.25">
      <c r="A107" s="3"/>
      <c r="B107" s="3"/>
      <c r="C107" s="3"/>
      <c r="D107" s="3"/>
      <c r="E107" s="175"/>
    </row>
    <row r="108" spans="1:5" x14ac:dyDescent="0.25">
      <c r="A108" s="3"/>
      <c r="B108" s="3"/>
      <c r="C108" s="3"/>
      <c r="D108" s="3"/>
      <c r="E108" s="175"/>
    </row>
    <row r="109" spans="1:5" x14ac:dyDescent="0.25">
      <c r="A109" s="3"/>
      <c r="B109" s="3"/>
      <c r="C109" s="3"/>
      <c r="D109" s="3"/>
      <c r="E109" s="175"/>
    </row>
    <row r="110" spans="1:5" x14ac:dyDescent="0.25">
      <c r="A110" s="3"/>
      <c r="B110" s="3"/>
      <c r="C110" s="3"/>
      <c r="D110" s="3"/>
      <c r="E110" s="175"/>
    </row>
    <row r="111" spans="1:5" x14ac:dyDescent="0.25">
      <c r="A111" s="3"/>
      <c r="B111" s="3"/>
      <c r="C111" s="3"/>
      <c r="D111" s="3"/>
      <c r="E111" s="175"/>
    </row>
    <row r="112" spans="1:5" x14ac:dyDescent="0.25">
      <c r="A112" s="3"/>
      <c r="B112" s="3"/>
      <c r="C112" s="3"/>
      <c r="D112" s="3"/>
      <c r="E112" s="175"/>
    </row>
    <row r="113" spans="1:5" x14ac:dyDescent="0.25">
      <c r="A113" s="3"/>
      <c r="B113" s="3"/>
      <c r="C113" s="3"/>
      <c r="D113" s="3"/>
      <c r="E113" s="175"/>
    </row>
    <row r="114" spans="1:5" x14ac:dyDescent="0.25">
      <c r="A114" s="3"/>
      <c r="B114" s="3"/>
      <c r="C114" s="3"/>
      <c r="D114" s="3"/>
      <c r="E114" s="175"/>
    </row>
    <row r="115" spans="1:5" x14ac:dyDescent="0.25">
      <c r="A115" s="3"/>
      <c r="B115" s="3"/>
      <c r="C115" s="3"/>
      <c r="D115" s="3"/>
      <c r="E115" s="175"/>
    </row>
    <row r="116" spans="1:5" x14ac:dyDescent="0.25">
      <c r="A116" s="3"/>
      <c r="B116" s="3"/>
      <c r="C116" s="3"/>
      <c r="D116" s="3"/>
      <c r="E116" s="175"/>
    </row>
    <row r="117" spans="1:5" x14ac:dyDescent="0.25">
      <c r="A117" s="3"/>
      <c r="B117" s="3"/>
      <c r="C117" s="3"/>
      <c r="D117" s="3"/>
      <c r="E117" s="175"/>
    </row>
    <row r="118" spans="1:5" x14ac:dyDescent="0.25">
      <c r="A118" s="3"/>
      <c r="B118" s="3"/>
      <c r="C118" s="3"/>
      <c r="D118" s="3"/>
      <c r="E118" s="175"/>
    </row>
    <row r="119" spans="1:5" x14ac:dyDescent="0.25">
      <c r="A119" s="3"/>
      <c r="B119" s="3"/>
      <c r="C119" s="3"/>
      <c r="D119" s="3"/>
      <c r="E119" s="175"/>
    </row>
    <row r="120" spans="1:5" x14ac:dyDescent="0.25">
      <c r="A120" s="3"/>
      <c r="B120" s="3"/>
      <c r="C120" s="3"/>
      <c r="D120" s="3"/>
      <c r="E120" s="175"/>
    </row>
    <row r="121" spans="1:5" x14ac:dyDescent="0.25">
      <c r="A121" s="3"/>
      <c r="B121" s="3"/>
      <c r="C121" s="3"/>
      <c r="D121" s="3"/>
      <c r="E121" s="175"/>
    </row>
    <row r="122" spans="1:5" x14ac:dyDescent="0.25">
      <c r="A122" s="3"/>
      <c r="B122" s="3"/>
      <c r="C122" s="3"/>
      <c r="D122" s="3"/>
      <c r="E122" s="175"/>
    </row>
    <row r="123" spans="1:5" x14ac:dyDescent="0.25">
      <c r="A123" s="3"/>
      <c r="B123" s="3"/>
      <c r="C123" s="3"/>
      <c r="D123" s="3"/>
      <c r="E123" s="175"/>
    </row>
    <row r="124" spans="1:5" x14ac:dyDescent="0.25">
      <c r="A124" s="3"/>
      <c r="B124" s="3"/>
      <c r="C124" s="3"/>
      <c r="D124" s="3"/>
      <c r="E124" s="175"/>
    </row>
    <row r="125" spans="1:5" x14ac:dyDescent="0.25">
      <c r="A125" s="3"/>
      <c r="B125" s="3"/>
      <c r="C125" s="3"/>
      <c r="D125" s="3"/>
      <c r="E125" s="175"/>
    </row>
    <row r="126" spans="1:5" x14ac:dyDescent="0.25">
      <c r="A126" s="3"/>
      <c r="B126" s="3"/>
      <c r="C126" s="3"/>
      <c r="D126" s="3"/>
      <c r="E126" s="175"/>
    </row>
    <row r="127" spans="1:5" x14ac:dyDescent="0.25">
      <c r="A127" s="3"/>
      <c r="B127" s="3"/>
      <c r="C127" s="3"/>
      <c r="D127" s="3"/>
      <c r="E127" s="175"/>
    </row>
    <row r="128" spans="1:5" x14ac:dyDescent="0.25">
      <c r="A128" s="3"/>
      <c r="B128" s="3"/>
      <c r="C128" s="3"/>
      <c r="D128" s="3"/>
      <c r="E128" s="175"/>
    </row>
    <row r="129" spans="1:5" x14ac:dyDescent="0.25">
      <c r="A129" s="3"/>
      <c r="B129" s="3"/>
      <c r="C129" s="3"/>
      <c r="D129" s="3"/>
      <c r="E129" s="175"/>
    </row>
    <row r="130" spans="1:5" x14ac:dyDescent="0.25">
      <c r="A130" s="3"/>
      <c r="B130" s="3"/>
      <c r="C130" s="3"/>
      <c r="D130" s="3"/>
      <c r="E130" s="175"/>
    </row>
    <row r="131" spans="1:5" x14ac:dyDescent="0.25">
      <c r="A131" s="3"/>
      <c r="B131" s="3"/>
      <c r="C131" s="3"/>
      <c r="D131" s="3"/>
      <c r="E131" s="175"/>
    </row>
    <row r="132" spans="1:5" x14ac:dyDescent="0.25">
      <c r="A132" s="3"/>
      <c r="B132" s="3"/>
      <c r="C132" s="3"/>
      <c r="D132" s="3"/>
      <c r="E132" s="175"/>
    </row>
    <row r="133" spans="1:5" x14ac:dyDescent="0.25">
      <c r="A133" s="3"/>
      <c r="B133" s="3"/>
      <c r="C133" s="3"/>
      <c r="D133" s="3"/>
      <c r="E133" s="175"/>
    </row>
    <row r="134" spans="1:5" x14ac:dyDescent="0.25">
      <c r="A134" s="3"/>
      <c r="B134" s="3"/>
      <c r="C134" s="3"/>
      <c r="D134" s="3"/>
      <c r="E134" s="175"/>
    </row>
    <row r="135" spans="1:5" x14ac:dyDescent="0.25">
      <c r="A135" s="3"/>
      <c r="B135" s="3"/>
      <c r="C135" s="3"/>
      <c r="D135" s="3"/>
      <c r="E135" s="175"/>
    </row>
    <row r="136" spans="1:5" x14ac:dyDescent="0.25">
      <c r="A136" s="3"/>
      <c r="B136" s="3"/>
      <c r="C136" s="3"/>
      <c r="D136" s="3"/>
      <c r="E136" s="175"/>
    </row>
    <row r="137" spans="1:5" x14ac:dyDescent="0.25">
      <c r="A137" s="3"/>
      <c r="B137" s="3"/>
      <c r="C137" s="3"/>
      <c r="D137" s="3"/>
      <c r="E137" s="175"/>
    </row>
    <row r="138" spans="1:5" x14ac:dyDescent="0.25">
      <c r="A138" s="3"/>
      <c r="B138" s="3"/>
      <c r="C138" s="3"/>
      <c r="D138" s="3"/>
      <c r="E138" s="175"/>
    </row>
    <row r="139" spans="1:5" x14ac:dyDescent="0.25">
      <c r="A139" s="3"/>
      <c r="B139" s="3"/>
      <c r="C139" s="3"/>
      <c r="D139" s="3"/>
      <c r="E139" s="175"/>
    </row>
    <row r="140" spans="1:5" x14ac:dyDescent="0.25">
      <c r="A140" s="3"/>
      <c r="B140" s="3"/>
      <c r="C140" s="3"/>
      <c r="D140" s="3"/>
      <c r="E140" s="175"/>
    </row>
    <row r="141" spans="1:5" x14ac:dyDescent="0.25">
      <c r="A141" s="3"/>
      <c r="B141" s="3"/>
      <c r="C141" s="3"/>
      <c r="D141" s="3"/>
      <c r="E141" s="175"/>
    </row>
    <row r="142" spans="1:5" x14ac:dyDescent="0.25">
      <c r="A142" s="3"/>
      <c r="B142" s="3"/>
      <c r="C142" s="3"/>
      <c r="D142" s="3"/>
      <c r="E142" s="175"/>
    </row>
    <row r="143" spans="1:5" x14ac:dyDescent="0.25">
      <c r="A143" s="3"/>
      <c r="B143" s="3"/>
      <c r="C143" s="3"/>
      <c r="D143" s="3"/>
      <c r="E143" s="175"/>
    </row>
    <row r="144" spans="1:5" x14ac:dyDescent="0.25">
      <c r="A144" s="3"/>
      <c r="B144" s="3"/>
      <c r="C144" s="3"/>
      <c r="D144" s="3"/>
      <c r="E144" s="175"/>
    </row>
    <row r="145" spans="1:5" x14ac:dyDescent="0.25">
      <c r="A145" s="3"/>
      <c r="B145" s="3"/>
      <c r="C145" s="3"/>
      <c r="D145" s="3"/>
      <c r="E145" s="175"/>
    </row>
    <row r="146" spans="1:5" x14ac:dyDescent="0.25">
      <c r="A146" s="3"/>
      <c r="B146" s="3"/>
      <c r="C146" s="3"/>
      <c r="D146" s="3"/>
      <c r="E146" s="175"/>
    </row>
    <row r="147" spans="1:5" x14ac:dyDescent="0.25">
      <c r="A147" s="3"/>
      <c r="B147" s="3"/>
      <c r="C147" s="3"/>
      <c r="D147" s="3"/>
      <c r="E147" s="175"/>
    </row>
    <row r="148" spans="1:5" x14ac:dyDescent="0.25">
      <c r="A148" s="3"/>
      <c r="B148" s="3"/>
      <c r="C148" s="3"/>
      <c r="D148" s="3"/>
      <c r="E148" s="175"/>
    </row>
    <row r="149" spans="1:5" x14ac:dyDescent="0.25">
      <c r="A149" s="3"/>
      <c r="B149" s="3"/>
      <c r="C149" s="3"/>
      <c r="D149" s="3"/>
      <c r="E149" s="175"/>
    </row>
    <row r="150" spans="1:5" x14ac:dyDescent="0.25">
      <c r="A150" s="3"/>
      <c r="B150" s="3"/>
      <c r="C150" s="3"/>
      <c r="D150" s="3"/>
      <c r="E150" s="175"/>
    </row>
    <row r="151" spans="1:5" x14ac:dyDescent="0.25">
      <c r="A151" s="3"/>
      <c r="B151" s="3"/>
      <c r="C151" s="3"/>
      <c r="D151" s="3"/>
      <c r="E151" s="175"/>
    </row>
    <row r="152" spans="1:5" x14ac:dyDescent="0.25">
      <c r="A152" s="3"/>
      <c r="B152" s="3"/>
      <c r="C152" s="3"/>
      <c r="D152" s="3"/>
      <c r="E152" s="175"/>
    </row>
    <row r="153" spans="1:5" x14ac:dyDescent="0.25">
      <c r="A153" s="3"/>
      <c r="B153" s="3"/>
      <c r="C153" s="3"/>
      <c r="D153" s="3"/>
      <c r="E153" s="175"/>
    </row>
    <row r="154" spans="1:5" x14ac:dyDescent="0.25">
      <c r="A154" s="3"/>
      <c r="B154" s="3"/>
      <c r="C154" s="3"/>
      <c r="D154" s="3"/>
      <c r="E154" s="175"/>
    </row>
    <row r="155" spans="1:5" x14ac:dyDescent="0.25">
      <c r="A155" s="3"/>
      <c r="B155" s="3"/>
      <c r="C155" s="3"/>
      <c r="D155" s="3"/>
      <c r="E155" s="175"/>
    </row>
    <row r="156" spans="1:5" x14ac:dyDescent="0.25">
      <c r="A156" s="3"/>
      <c r="B156" s="3"/>
      <c r="C156" s="3"/>
      <c r="D156" s="3"/>
      <c r="E156" s="175"/>
    </row>
    <row r="157" spans="1:5" x14ac:dyDescent="0.25">
      <c r="A157" s="3"/>
      <c r="B157" s="3"/>
      <c r="C157" s="3"/>
      <c r="D157" s="3"/>
      <c r="E157" s="175"/>
    </row>
    <row r="158" spans="1:5" x14ac:dyDescent="0.25">
      <c r="A158" s="3"/>
      <c r="B158" s="3"/>
      <c r="C158" s="3"/>
      <c r="D158" s="3"/>
      <c r="E158" s="175"/>
    </row>
    <row r="159" spans="1:5" x14ac:dyDescent="0.25">
      <c r="A159" s="3"/>
      <c r="B159" s="3"/>
      <c r="C159" s="3"/>
      <c r="D159" s="3"/>
      <c r="E159" s="175"/>
    </row>
    <row r="160" spans="1:5" x14ac:dyDescent="0.25">
      <c r="A160" s="3"/>
      <c r="B160" s="3"/>
      <c r="C160" s="3"/>
      <c r="D160" s="3"/>
      <c r="E160" s="175"/>
    </row>
    <row r="161" spans="1:5" x14ac:dyDescent="0.25">
      <c r="A161" s="3"/>
      <c r="B161" s="3"/>
      <c r="C161" s="3"/>
      <c r="D161" s="3"/>
      <c r="E161" s="175"/>
    </row>
    <row r="162" spans="1:5" x14ac:dyDescent="0.25">
      <c r="A162" s="3"/>
      <c r="B162" s="3"/>
      <c r="C162" s="3"/>
      <c r="D162" s="3"/>
      <c r="E162" s="175"/>
    </row>
    <row r="163" spans="1:5" x14ac:dyDescent="0.25">
      <c r="A163" s="3"/>
      <c r="B163" s="3"/>
      <c r="C163" s="3"/>
      <c r="D163" s="3"/>
      <c r="E163" s="175"/>
    </row>
    <row r="164" spans="1:5" x14ac:dyDescent="0.25">
      <c r="A164" s="3"/>
      <c r="B164" s="3"/>
      <c r="C164" s="3"/>
      <c r="D164" s="3"/>
      <c r="E164" s="175"/>
    </row>
    <row r="165" spans="1:5" x14ac:dyDescent="0.25">
      <c r="A165" s="3"/>
      <c r="B165" s="3"/>
      <c r="C165" s="3"/>
      <c r="D165" s="3"/>
      <c r="E165" s="175"/>
    </row>
    <row r="166" spans="1:5" x14ac:dyDescent="0.25">
      <c r="A166" s="3"/>
      <c r="B166" s="3"/>
      <c r="C166" s="3"/>
      <c r="D166" s="3"/>
      <c r="E166" s="175"/>
    </row>
    <row r="167" spans="1:5" x14ac:dyDescent="0.25">
      <c r="A167" s="3"/>
      <c r="B167" s="3"/>
      <c r="C167" s="3"/>
      <c r="D167" s="3"/>
      <c r="E167" s="175"/>
    </row>
    <row r="168" spans="1:5" x14ac:dyDescent="0.25">
      <c r="A168" s="3"/>
      <c r="B168" s="3"/>
      <c r="C168" s="3"/>
      <c r="D168" s="3"/>
      <c r="E168" s="175"/>
    </row>
    <row r="169" spans="1:5" x14ac:dyDescent="0.25">
      <c r="A169" s="3"/>
      <c r="B169" s="3"/>
      <c r="C169" s="3"/>
      <c r="D169" s="3"/>
      <c r="E169" s="175"/>
    </row>
    <row r="170" spans="1:5" x14ac:dyDescent="0.25">
      <c r="A170" s="3"/>
      <c r="B170" s="3"/>
      <c r="C170" s="3"/>
      <c r="D170" s="3"/>
      <c r="E170" s="175"/>
    </row>
    <row r="171" spans="1:5" x14ac:dyDescent="0.25">
      <c r="A171" s="3"/>
      <c r="B171" s="3"/>
      <c r="C171" s="3"/>
      <c r="D171" s="3"/>
      <c r="E171" s="175"/>
    </row>
    <row r="172" spans="1:5" x14ac:dyDescent="0.25">
      <c r="A172" s="3"/>
      <c r="B172" s="3"/>
      <c r="C172" s="3"/>
      <c r="D172" s="3"/>
      <c r="E172" s="175"/>
    </row>
    <row r="173" spans="1:5" x14ac:dyDescent="0.25">
      <c r="A173" s="3"/>
      <c r="B173" s="3"/>
      <c r="C173" s="3"/>
      <c r="D173" s="3"/>
      <c r="E173" s="175"/>
    </row>
    <row r="174" spans="1:5" x14ac:dyDescent="0.25">
      <c r="A174" s="3"/>
      <c r="B174" s="3"/>
      <c r="C174" s="3"/>
      <c r="D174" s="3"/>
      <c r="E174" s="175"/>
    </row>
    <row r="175" spans="1:5" x14ac:dyDescent="0.25">
      <c r="A175" s="3"/>
      <c r="B175" s="3"/>
      <c r="C175" s="3"/>
      <c r="D175" s="3"/>
      <c r="E175" s="175"/>
    </row>
    <row r="176" spans="1:5" x14ac:dyDescent="0.25">
      <c r="A176" s="3"/>
      <c r="B176" s="3"/>
      <c r="C176" s="3"/>
      <c r="D176" s="3"/>
      <c r="E176" s="175"/>
    </row>
    <row r="177" spans="1:5" x14ac:dyDescent="0.25">
      <c r="A177" s="3"/>
      <c r="B177" s="3"/>
      <c r="C177" s="3"/>
      <c r="D177" s="3"/>
      <c r="E177" s="175"/>
    </row>
    <row r="178" spans="1:5" x14ac:dyDescent="0.25">
      <c r="A178" s="3"/>
      <c r="B178" s="3"/>
      <c r="C178" s="3"/>
      <c r="D178" s="3"/>
      <c r="E178" s="175"/>
    </row>
    <row r="179" spans="1:5" x14ac:dyDescent="0.25">
      <c r="A179" s="3"/>
      <c r="B179" s="3"/>
      <c r="C179" s="3"/>
      <c r="D179" s="3"/>
      <c r="E179" s="175"/>
    </row>
    <row r="180" spans="1:5" x14ac:dyDescent="0.25">
      <c r="A180" s="3"/>
      <c r="B180" s="3"/>
      <c r="C180" s="3"/>
      <c r="D180" s="3"/>
      <c r="E180" s="175"/>
    </row>
    <row r="181" spans="1:5" x14ac:dyDescent="0.25">
      <c r="A181" s="3"/>
      <c r="B181" s="3"/>
      <c r="C181" s="3"/>
      <c r="D181" s="3"/>
      <c r="E181" s="175"/>
    </row>
    <row r="182" spans="1:5" x14ac:dyDescent="0.25">
      <c r="A182" s="3"/>
      <c r="B182" s="3"/>
      <c r="C182" s="3"/>
      <c r="D182" s="3"/>
      <c r="E182" s="175"/>
    </row>
    <row r="183" spans="1:5" x14ac:dyDescent="0.25">
      <c r="A183" s="3"/>
      <c r="B183" s="3"/>
      <c r="C183" s="3"/>
      <c r="D183" s="3"/>
      <c r="E183" s="175"/>
    </row>
    <row r="184" spans="1:5" x14ac:dyDescent="0.25">
      <c r="A184" s="3"/>
      <c r="B184" s="3"/>
      <c r="C184" s="3"/>
      <c r="D184" s="3"/>
      <c r="E184" s="175"/>
    </row>
    <row r="185" spans="1:5" x14ac:dyDescent="0.25">
      <c r="A185" s="3"/>
      <c r="B185" s="3"/>
      <c r="C185" s="3"/>
      <c r="D185" s="3"/>
      <c r="E185" s="175"/>
    </row>
    <row r="186" spans="1:5" x14ac:dyDescent="0.25">
      <c r="A186" s="3"/>
      <c r="B186" s="3"/>
      <c r="C186" s="3"/>
      <c r="D186" s="3"/>
      <c r="E186" s="175"/>
    </row>
    <row r="187" spans="1:5" x14ac:dyDescent="0.25">
      <c r="A187" s="3"/>
      <c r="B187" s="3"/>
      <c r="C187" s="3"/>
      <c r="D187" s="3"/>
      <c r="E187" s="175"/>
    </row>
    <row r="188" spans="1:5" x14ac:dyDescent="0.25">
      <c r="A188" s="3"/>
      <c r="B188" s="3"/>
      <c r="C188" s="3"/>
      <c r="D188" s="3"/>
      <c r="E188" s="175"/>
    </row>
    <row r="189" spans="1:5" x14ac:dyDescent="0.25">
      <c r="A189" s="3"/>
      <c r="B189" s="3"/>
      <c r="C189" s="3"/>
      <c r="D189" s="3"/>
      <c r="E189" s="175"/>
    </row>
    <row r="190" spans="1:5" x14ac:dyDescent="0.25">
      <c r="A190" s="3"/>
      <c r="B190" s="3"/>
      <c r="C190" s="3"/>
      <c r="D190" s="3"/>
      <c r="E190" s="175"/>
    </row>
    <row r="191" spans="1:5" x14ac:dyDescent="0.25">
      <c r="A191" s="3"/>
      <c r="B191" s="3"/>
      <c r="C191" s="3"/>
      <c r="D191" s="3"/>
      <c r="E191" s="175"/>
    </row>
    <row r="192" spans="1:5" x14ac:dyDescent="0.25">
      <c r="A192" s="3"/>
      <c r="B192" s="3"/>
      <c r="C192" s="3"/>
      <c r="D192" s="3"/>
      <c r="E192" s="175"/>
    </row>
    <row r="193" spans="1:5" x14ac:dyDescent="0.25">
      <c r="A193" s="3"/>
      <c r="B193" s="3"/>
      <c r="C193" s="3"/>
      <c r="D193" s="3"/>
      <c r="E193" s="175"/>
    </row>
    <row r="194" spans="1:5" x14ac:dyDescent="0.25">
      <c r="A194" s="3"/>
      <c r="B194" s="3"/>
      <c r="C194" s="3"/>
      <c r="D194" s="3"/>
      <c r="E194" s="175"/>
    </row>
    <row r="195" spans="1:5" x14ac:dyDescent="0.25">
      <c r="A195" s="3"/>
      <c r="B195" s="3"/>
      <c r="C195" s="3"/>
      <c r="D195" s="3"/>
      <c r="E195" s="175"/>
    </row>
    <row r="196" spans="1:5" x14ac:dyDescent="0.25">
      <c r="A196" s="3"/>
      <c r="B196" s="3"/>
      <c r="C196" s="3"/>
      <c r="D196" s="3"/>
      <c r="E196" s="175"/>
    </row>
    <row r="197" spans="1:5" x14ac:dyDescent="0.25">
      <c r="A197" s="3"/>
      <c r="B197" s="3"/>
      <c r="C197" s="3"/>
      <c r="D197" s="3"/>
      <c r="E197" s="175"/>
    </row>
    <row r="198" spans="1:5" x14ac:dyDescent="0.25">
      <c r="A198" s="3"/>
      <c r="B198" s="3"/>
      <c r="C198" s="3"/>
      <c r="D198" s="3"/>
      <c r="E198" s="175"/>
    </row>
    <row r="199" spans="1:5" x14ac:dyDescent="0.25">
      <c r="A199" s="3"/>
      <c r="B199" s="3"/>
      <c r="C199" s="3"/>
      <c r="D199" s="3"/>
      <c r="E199" s="175"/>
    </row>
    <row r="200" spans="1:5" x14ac:dyDescent="0.25">
      <c r="A200" s="3"/>
      <c r="B200" s="3"/>
      <c r="C200" s="3"/>
      <c r="D200" s="3"/>
      <c r="E200" s="175"/>
    </row>
    <row r="201" spans="1:5" x14ac:dyDescent="0.25">
      <c r="A201" s="3"/>
      <c r="B201" s="3"/>
      <c r="C201" s="3"/>
      <c r="D201" s="3"/>
      <c r="E201" s="175"/>
    </row>
    <row r="202" spans="1:5" x14ac:dyDescent="0.25">
      <c r="A202" s="3"/>
      <c r="B202" s="3"/>
      <c r="C202" s="3"/>
      <c r="D202" s="3"/>
      <c r="E202" s="175"/>
    </row>
    <row r="203" spans="1:5" x14ac:dyDescent="0.25">
      <c r="A203" s="3"/>
      <c r="B203" s="3"/>
      <c r="C203" s="3"/>
      <c r="D203" s="3"/>
      <c r="E203" s="175"/>
    </row>
    <row r="204" spans="1:5" x14ac:dyDescent="0.25">
      <c r="A204" s="3"/>
      <c r="B204" s="3"/>
      <c r="C204" s="3"/>
      <c r="D204" s="3"/>
      <c r="E204" s="175"/>
    </row>
    <row r="205" spans="1:5" x14ac:dyDescent="0.25">
      <c r="A205" s="3"/>
      <c r="B205" s="3"/>
      <c r="C205" s="3"/>
      <c r="D205" s="3"/>
      <c r="E205" s="175"/>
    </row>
  </sheetData>
  <mergeCells count="7">
    <mergeCell ref="B76:D76"/>
    <mergeCell ref="A1:E1"/>
    <mergeCell ref="A6:E6"/>
    <mergeCell ref="A8:E8"/>
    <mergeCell ref="A23:E23"/>
    <mergeCell ref="A3:E3"/>
    <mergeCell ref="A4:E4"/>
  </mergeCells>
  <pageMargins left="0.25" right="0.25" top="0.75" bottom="0.75" header="0.3" footer="0.3"/>
  <pageSetup paperSize="9" scale="62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I34"/>
  <sheetViews>
    <sheetView zoomScaleNormal="100" zoomScalePageLayoutView="85" workbookViewId="0">
      <pane ySplit="5" topLeftCell="A6" activePane="bottomLeft" state="frozen"/>
      <selection pane="bottomLeft" activeCell="E19" sqref="E19"/>
    </sheetView>
  </sheetViews>
  <sheetFormatPr defaultRowHeight="15" x14ac:dyDescent="0.25"/>
  <cols>
    <col min="1" max="1" width="9.85546875" customWidth="1"/>
    <col min="2" max="2" width="22.42578125" customWidth="1"/>
    <col min="3" max="3" width="16.28515625" customWidth="1"/>
    <col min="4" max="4" width="17" customWidth="1"/>
    <col min="5" max="5" width="19.85546875" customWidth="1"/>
    <col min="7" max="7" width="12" bestFit="1" customWidth="1"/>
  </cols>
  <sheetData>
    <row r="1" spans="1:5" ht="18.75" x14ac:dyDescent="0.3">
      <c r="A1" s="211" t="s">
        <v>231</v>
      </c>
      <c r="B1" s="211"/>
      <c r="C1" s="211"/>
      <c r="D1" s="211"/>
      <c r="E1" s="211"/>
    </row>
    <row r="2" spans="1:5" x14ac:dyDescent="0.25">
      <c r="A2" s="22"/>
      <c r="B2" s="22"/>
      <c r="C2" s="22"/>
      <c r="D2" s="22"/>
      <c r="E2" s="22"/>
    </row>
    <row r="3" spans="1:5" ht="15" customHeight="1" x14ac:dyDescent="0.25">
      <c r="A3" s="216" t="s">
        <v>232</v>
      </c>
      <c r="B3" s="216"/>
      <c r="C3" s="216"/>
      <c r="D3" s="216"/>
      <c r="E3" s="216"/>
    </row>
    <row r="4" spans="1:5" ht="15" customHeight="1" x14ac:dyDescent="0.25">
      <c r="A4" s="216" t="s">
        <v>136</v>
      </c>
      <c r="B4" s="216"/>
      <c r="C4" s="216"/>
      <c r="D4" s="216"/>
      <c r="E4" s="216"/>
    </row>
    <row r="5" spans="1:5" ht="31.5" customHeight="1" x14ac:dyDescent="0.25">
      <c r="A5" s="241" t="s">
        <v>340</v>
      </c>
      <c r="B5" s="241"/>
      <c r="C5" s="241"/>
      <c r="D5" s="241"/>
      <c r="E5" s="241"/>
    </row>
    <row r="6" spans="1:5" x14ac:dyDescent="0.25">
      <c r="A6" s="216"/>
      <c r="B6" s="216"/>
      <c r="C6" s="216"/>
      <c r="D6" s="216"/>
      <c r="E6" s="216"/>
    </row>
    <row r="7" spans="1:5" x14ac:dyDescent="0.25">
      <c r="A7" s="4"/>
      <c r="B7" s="4"/>
      <c r="C7" s="4"/>
      <c r="D7" s="4"/>
      <c r="E7" s="4"/>
    </row>
    <row r="8" spans="1:5" x14ac:dyDescent="0.25">
      <c r="A8" s="238" t="s">
        <v>5</v>
      </c>
      <c r="B8" s="233"/>
      <c r="C8" s="233"/>
      <c r="D8" s="233"/>
      <c r="E8" s="26" t="s">
        <v>24</v>
      </c>
    </row>
    <row r="9" spans="1:5" x14ac:dyDescent="0.25">
      <c r="A9" s="242" t="s">
        <v>233</v>
      </c>
      <c r="B9" s="243"/>
      <c r="C9" s="243"/>
      <c r="D9" s="243"/>
      <c r="E9" s="49">
        <f>E31</f>
        <v>316081</v>
      </c>
    </row>
    <row r="10" spans="1:5" x14ac:dyDescent="0.25">
      <c r="A10" s="239" t="s">
        <v>234</v>
      </c>
      <c r="B10" s="240"/>
      <c r="C10" s="240"/>
      <c r="D10" s="240"/>
      <c r="E10" s="50">
        <v>21532</v>
      </c>
    </row>
    <row r="11" spans="1:5" x14ac:dyDescent="0.25">
      <c r="A11" s="239" t="s">
        <v>235</v>
      </c>
      <c r="B11" s="240"/>
      <c r="C11" s="240"/>
      <c r="D11" s="240"/>
      <c r="E11" s="50">
        <v>137752</v>
      </c>
    </row>
    <row r="12" spans="1:5" x14ac:dyDescent="0.25">
      <c r="A12" s="239" t="s">
        <v>236</v>
      </c>
      <c r="B12" s="240"/>
      <c r="C12" s="240"/>
      <c r="D12" s="240"/>
      <c r="E12" s="50">
        <v>192144</v>
      </c>
    </row>
    <row r="13" spans="1:5" x14ac:dyDescent="0.25">
      <c r="A13" s="239" t="s">
        <v>237</v>
      </c>
      <c r="B13" s="240"/>
      <c r="C13" s="240"/>
      <c r="D13" s="240"/>
      <c r="E13" s="50">
        <v>152918</v>
      </c>
    </row>
    <row r="14" spans="1:5" x14ac:dyDescent="0.25">
      <c r="A14" s="239" t="s">
        <v>238</v>
      </c>
      <c r="B14" s="240"/>
      <c r="C14" s="240"/>
      <c r="D14" s="240"/>
      <c r="E14" s="50">
        <v>208603</v>
      </c>
    </row>
    <row r="15" spans="1:5" x14ac:dyDescent="0.25">
      <c r="A15" s="239" t="s">
        <v>239</v>
      </c>
      <c r="B15" s="240"/>
      <c r="C15" s="240"/>
      <c r="D15" s="240"/>
      <c r="E15" s="50">
        <v>114781</v>
      </c>
    </row>
    <row r="16" spans="1:5" x14ac:dyDescent="0.25">
      <c r="A16" s="231" t="s">
        <v>240</v>
      </c>
      <c r="B16" s="222"/>
      <c r="C16" s="222"/>
      <c r="D16" s="222"/>
      <c r="E16" s="50">
        <v>29421</v>
      </c>
    </row>
    <row r="17" spans="1:9" x14ac:dyDescent="0.25">
      <c r="A17" s="228" t="s">
        <v>241</v>
      </c>
      <c r="B17" s="229"/>
      <c r="C17" s="229"/>
      <c r="D17" s="230"/>
      <c r="E17" s="50">
        <v>34325</v>
      </c>
    </row>
    <row r="18" spans="1:9" x14ac:dyDescent="0.25">
      <c r="A18" s="225" t="s">
        <v>242</v>
      </c>
      <c r="B18" s="226"/>
      <c r="C18" s="226"/>
      <c r="D18" s="227"/>
      <c r="E18" s="51">
        <v>32756</v>
      </c>
    </row>
    <row r="19" spans="1:9" x14ac:dyDescent="0.25">
      <c r="A19" s="3"/>
      <c r="B19" s="3"/>
      <c r="C19" s="3"/>
      <c r="D19" s="27" t="s">
        <v>229</v>
      </c>
      <c r="E19" s="19">
        <f>SUM(E9:E18)</f>
        <v>1240313</v>
      </c>
      <c r="G19" s="45"/>
    </row>
    <row r="20" spans="1:9" x14ac:dyDescent="0.25">
      <c r="A20" s="3"/>
      <c r="B20" s="3"/>
      <c r="C20" s="3"/>
      <c r="D20" s="3"/>
      <c r="E20" s="3"/>
    </row>
    <row r="21" spans="1:9" x14ac:dyDescent="0.25">
      <c r="A21" s="219" t="s">
        <v>243</v>
      </c>
      <c r="B21" s="219"/>
      <c r="C21" s="219"/>
      <c r="D21" s="219"/>
      <c r="E21" s="219"/>
    </row>
    <row r="22" spans="1:9" ht="33.75" customHeight="1" thickBot="1" x14ac:dyDescent="0.3">
      <c r="A22" s="23" t="s">
        <v>4</v>
      </c>
      <c r="B22" s="232" t="s">
        <v>5</v>
      </c>
      <c r="C22" s="233"/>
      <c r="D22" s="233"/>
      <c r="E22" s="26" t="s">
        <v>24</v>
      </c>
    </row>
    <row r="23" spans="1:9" x14ac:dyDescent="0.25">
      <c r="A23" s="29" t="s">
        <v>145</v>
      </c>
      <c r="B23" s="234" t="s">
        <v>244</v>
      </c>
      <c r="C23" s="235"/>
      <c r="D23" s="235"/>
      <c r="E23" s="31">
        <v>38407</v>
      </c>
      <c r="I23" s="46"/>
    </row>
    <row r="24" spans="1:9" ht="15" customHeight="1" x14ac:dyDescent="0.25">
      <c r="A24" s="32" t="s">
        <v>141</v>
      </c>
      <c r="B24" s="236" t="s">
        <v>245</v>
      </c>
      <c r="C24" s="237"/>
      <c r="D24" s="237"/>
      <c r="E24" s="33">
        <v>54434</v>
      </c>
      <c r="I24" s="46"/>
    </row>
    <row r="25" spans="1:9" ht="15" customHeight="1" x14ac:dyDescent="0.25">
      <c r="A25" s="32" t="s">
        <v>28</v>
      </c>
      <c r="B25" s="221" t="s">
        <v>246</v>
      </c>
      <c r="C25" s="222"/>
      <c r="D25" s="222"/>
      <c r="E25" s="33">
        <v>88104</v>
      </c>
      <c r="I25" s="46"/>
    </row>
    <row r="26" spans="1:9" x14ac:dyDescent="0.25">
      <c r="A26" s="32" t="s">
        <v>35</v>
      </c>
      <c r="B26" s="221" t="s">
        <v>247</v>
      </c>
      <c r="C26" s="222"/>
      <c r="D26" s="222"/>
      <c r="E26" s="33">
        <v>31827</v>
      </c>
      <c r="I26" s="46"/>
    </row>
    <row r="27" spans="1:9" ht="18.75" customHeight="1" x14ac:dyDescent="0.25">
      <c r="A27" s="32" t="s">
        <v>137</v>
      </c>
      <c r="B27" s="221" t="s">
        <v>248</v>
      </c>
      <c r="C27" s="222"/>
      <c r="D27" s="222"/>
      <c r="E27" s="33">
        <v>22956</v>
      </c>
      <c r="I27" s="46"/>
    </row>
    <row r="28" spans="1:9" x14ac:dyDescent="0.25">
      <c r="A28" s="32" t="s">
        <v>33</v>
      </c>
      <c r="B28" s="221" t="s">
        <v>249</v>
      </c>
      <c r="C28" s="222"/>
      <c r="D28" s="222"/>
      <c r="E28" s="33">
        <v>62500</v>
      </c>
      <c r="I28" s="46"/>
    </row>
    <row r="29" spans="1:9" x14ac:dyDescent="0.25">
      <c r="A29" s="32" t="s">
        <v>30</v>
      </c>
      <c r="B29" s="221" t="s">
        <v>250</v>
      </c>
      <c r="C29" s="222"/>
      <c r="D29" s="222"/>
      <c r="E29" s="33">
        <v>12258</v>
      </c>
      <c r="I29" s="46"/>
    </row>
    <row r="30" spans="1:9" x14ac:dyDescent="0.25">
      <c r="A30" s="35" t="s">
        <v>251</v>
      </c>
      <c r="B30" s="223" t="s">
        <v>252</v>
      </c>
      <c r="C30" s="224"/>
      <c r="D30" s="224"/>
      <c r="E30" s="37">
        <v>5595</v>
      </c>
      <c r="I30" s="46"/>
    </row>
    <row r="31" spans="1:9" x14ac:dyDescent="0.25">
      <c r="A31" s="3"/>
      <c r="B31" s="3"/>
      <c r="C31" s="3"/>
      <c r="D31" s="27" t="s">
        <v>229</v>
      </c>
      <c r="E31" s="19">
        <f>SUM(E23:E30)</f>
        <v>316081</v>
      </c>
      <c r="I31" s="46"/>
    </row>
    <row r="32" spans="1:9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E34" s="45"/>
    </row>
  </sheetData>
  <mergeCells count="26">
    <mergeCell ref="A14:D14"/>
    <mergeCell ref="A15:D15"/>
    <mergeCell ref="A5:E5"/>
    <mergeCell ref="A9:D9"/>
    <mergeCell ref="A10:D10"/>
    <mergeCell ref="A11:D11"/>
    <mergeCell ref="A12:D12"/>
    <mergeCell ref="A13:D13"/>
    <mergeCell ref="A1:E1"/>
    <mergeCell ref="A3:E3"/>
    <mergeCell ref="A4:E4"/>
    <mergeCell ref="A6:E6"/>
    <mergeCell ref="A8:D8"/>
    <mergeCell ref="A16:D16"/>
    <mergeCell ref="B22:D22"/>
    <mergeCell ref="B23:D23"/>
    <mergeCell ref="B24:D24"/>
    <mergeCell ref="B25:D25"/>
    <mergeCell ref="A21:E21"/>
    <mergeCell ref="B29:D29"/>
    <mergeCell ref="B30:D30"/>
    <mergeCell ref="A18:D18"/>
    <mergeCell ref="A17:D17"/>
    <mergeCell ref="B26:D26"/>
    <mergeCell ref="B27:D27"/>
    <mergeCell ref="B28:D28"/>
  </mergeCells>
  <pageMargins left="0.7" right="0.7" top="0.75" bottom="0.75" header="0.3" footer="0.3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E23"/>
  <sheetViews>
    <sheetView zoomScaleNormal="100" zoomScalePageLayoutView="85" workbookViewId="0">
      <pane ySplit="6" topLeftCell="A7" activePane="bottomLeft" state="frozen"/>
      <selection pane="bottomLeft" activeCell="H20" sqref="H20"/>
    </sheetView>
  </sheetViews>
  <sheetFormatPr defaultRowHeight="15" x14ac:dyDescent="0.25"/>
  <cols>
    <col min="1" max="1" width="13.85546875" style="3" customWidth="1"/>
    <col min="2" max="2" width="8.7109375" style="3" customWidth="1"/>
    <col min="3" max="3" width="16.28515625" style="3" customWidth="1"/>
    <col min="4" max="4" width="26.140625" style="3" customWidth="1"/>
    <col min="5" max="5" width="19.42578125" style="3" customWidth="1"/>
    <col min="6" max="16384" width="9.140625" style="3"/>
  </cols>
  <sheetData>
    <row r="1" spans="1:5" ht="18.75" x14ac:dyDescent="0.3">
      <c r="A1" s="211" t="s">
        <v>253</v>
      </c>
      <c r="B1" s="211"/>
      <c r="C1" s="211"/>
      <c r="D1" s="211"/>
      <c r="E1" s="211"/>
    </row>
    <row r="2" spans="1:5" x14ac:dyDescent="0.25">
      <c r="A2" s="22"/>
      <c r="B2" s="22"/>
      <c r="C2" s="22"/>
      <c r="D2" s="22"/>
      <c r="E2" s="22"/>
    </row>
    <row r="3" spans="1:5" ht="15" customHeight="1" x14ac:dyDescent="0.25">
      <c r="A3" s="216" t="s">
        <v>254</v>
      </c>
      <c r="B3" s="216"/>
      <c r="C3" s="216"/>
      <c r="D3" s="216"/>
      <c r="E3" s="216"/>
    </row>
    <row r="4" spans="1:5" ht="15" customHeight="1" x14ac:dyDescent="0.25">
      <c r="A4" s="216" t="s">
        <v>136</v>
      </c>
      <c r="B4" s="216"/>
      <c r="C4" s="216"/>
      <c r="D4" s="216"/>
      <c r="E4" s="216"/>
    </row>
    <row r="5" spans="1:5" x14ac:dyDescent="0.25">
      <c r="B5" s="4"/>
    </row>
    <row r="6" spans="1:5" ht="30.75" customHeight="1" x14ac:dyDescent="0.25">
      <c r="A6" s="220" t="s">
        <v>255</v>
      </c>
      <c r="B6" s="220"/>
      <c r="C6" s="220"/>
      <c r="D6" s="220"/>
      <c r="E6" s="220"/>
    </row>
    <row r="7" spans="1:5" x14ac:dyDescent="0.25">
      <c r="A7" s="5"/>
    </row>
    <row r="8" spans="1:5" ht="15.75" thickBot="1" x14ac:dyDescent="0.3">
      <c r="A8" s="216" t="s">
        <v>20</v>
      </c>
      <c r="B8" s="216"/>
      <c r="C8" s="216"/>
      <c r="D8" s="216"/>
      <c r="E8" s="216"/>
    </row>
    <row r="9" spans="1:5" ht="15.75" thickBot="1" x14ac:dyDescent="0.3">
      <c r="A9" s="238" t="s">
        <v>256</v>
      </c>
      <c r="B9" s="233"/>
      <c r="C9" s="24" t="s">
        <v>257</v>
      </c>
      <c r="D9" s="25" t="s">
        <v>5</v>
      </c>
      <c r="E9" s="26" t="s">
        <v>258</v>
      </c>
    </row>
    <row r="10" spans="1:5" x14ac:dyDescent="0.25">
      <c r="A10" s="248" t="s">
        <v>259</v>
      </c>
      <c r="B10" s="235"/>
      <c r="C10" s="18">
        <v>1</v>
      </c>
      <c r="D10" s="30" t="s">
        <v>260</v>
      </c>
      <c r="E10" s="31">
        <v>47430</v>
      </c>
    </row>
    <row r="11" spans="1:5" x14ac:dyDescent="0.25">
      <c r="A11" s="246" t="s">
        <v>259</v>
      </c>
      <c r="B11" s="222"/>
      <c r="C11" s="28">
        <v>2</v>
      </c>
      <c r="D11" s="38" t="s">
        <v>261</v>
      </c>
      <c r="E11" s="33">
        <v>54270</v>
      </c>
    </row>
    <row r="12" spans="1:5" x14ac:dyDescent="0.25">
      <c r="A12" s="246" t="s">
        <v>262</v>
      </c>
      <c r="B12" s="222"/>
      <c r="C12" s="28">
        <v>3</v>
      </c>
      <c r="D12" s="38" t="s">
        <v>263</v>
      </c>
      <c r="E12" s="33">
        <v>70010</v>
      </c>
    </row>
    <row r="13" spans="1:5" x14ac:dyDescent="0.25">
      <c r="A13" s="246" t="s">
        <v>262</v>
      </c>
      <c r="B13" s="222"/>
      <c r="C13" s="28">
        <v>4</v>
      </c>
      <c r="D13" s="34" t="s">
        <v>264</v>
      </c>
      <c r="E13" s="33">
        <v>67400</v>
      </c>
    </row>
    <row r="14" spans="1:5" x14ac:dyDescent="0.25">
      <c r="A14" s="246" t="s">
        <v>149</v>
      </c>
      <c r="B14" s="222"/>
      <c r="C14" s="28">
        <v>5</v>
      </c>
      <c r="D14" s="38" t="s">
        <v>265</v>
      </c>
      <c r="E14" s="33">
        <v>63500</v>
      </c>
    </row>
    <row r="15" spans="1:5" x14ac:dyDescent="0.25">
      <c r="A15" s="247" t="s">
        <v>149</v>
      </c>
      <c r="B15" s="224"/>
      <c r="C15" s="39">
        <v>6</v>
      </c>
      <c r="D15" s="36" t="s">
        <v>266</v>
      </c>
      <c r="E15" s="37">
        <v>64700</v>
      </c>
    </row>
    <row r="16" spans="1:5" x14ac:dyDescent="0.25">
      <c r="A16" s="213"/>
      <c r="B16" s="245"/>
      <c r="C16" s="41" t="s">
        <v>267</v>
      </c>
      <c r="D16" s="40"/>
      <c r="E16" s="42">
        <f>SUM(E10:E15)</f>
        <v>367310</v>
      </c>
    </row>
    <row r="17" spans="1:5" ht="30" x14ac:dyDescent="0.25">
      <c r="C17" s="55" t="s">
        <v>268</v>
      </c>
      <c r="D17" s="20" t="s">
        <v>341</v>
      </c>
      <c r="E17" s="177">
        <f>7*17000</f>
        <v>119000</v>
      </c>
    </row>
    <row r="18" spans="1:5" ht="15" customHeight="1" x14ac:dyDescent="0.25">
      <c r="C18" s="41" t="s">
        <v>269</v>
      </c>
      <c r="E18" s="43">
        <v>184700</v>
      </c>
    </row>
    <row r="19" spans="1:5" ht="15" customHeight="1" x14ac:dyDescent="0.25">
      <c r="C19" s="40"/>
      <c r="E19" s="43"/>
    </row>
    <row r="20" spans="1:5" ht="15" customHeight="1" x14ac:dyDescent="0.25">
      <c r="C20" s="40"/>
      <c r="D20" s="27" t="s">
        <v>229</v>
      </c>
      <c r="E20" s="21">
        <f>SUM(E16:E18)</f>
        <v>671010</v>
      </c>
    </row>
    <row r="21" spans="1:5" ht="15" customHeight="1" x14ac:dyDescent="0.25">
      <c r="C21" s="40"/>
      <c r="D21" s="27"/>
      <c r="E21" s="44"/>
    </row>
    <row r="22" spans="1:5" x14ac:dyDescent="0.25">
      <c r="A22" s="244" t="s">
        <v>270</v>
      </c>
      <c r="B22" s="244"/>
      <c r="C22" s="244"/>
      <c r="D22" s="244"/>
      <c r="E22" s="244"/>
    </row>
    <row r="23" spans="1:5" x14ac:dyDescent="0.25">
      <c r="A23" s="16" t="s">
        <v>271</v>
      </c>
    </row>
  </sheetData>
  <mergeCells count="14">
    <mergeCell ref="A22:E22"/>
    <mergeCell ref="A1:E1"/>
    <mergeCell ref="A3:E3"/>
    <mergeCell ref="A4:E4"/>
    <mergeCell ref="A6:E6"/>
    <mergeCell ref="A16:B16"/>
    <mergeCell ref="A13:B13"/>
    <mergeCell ref="A14:B14"/>
    <mergeCell ref="A15:B15"/>
    <mergeCell ref="A8:E8"/>
    <mergeCell ref="A10:B10"/>
    <mergeCell ref="A9:B9"/>
    <mergeCell ref="A11:B11"/>
    <mergeCell ref="A12:B12"/>
  </mergeCells>
  <pageMargins left="0.7" right="0.7" top="0.75" bottom="0.75" header="0.3" footer="0.3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K36"/>
  <sheetViews>
    <sheetView zoomScaleNormal="100" zoomScalePageLayoutView="70" workbookViewId="0">
      <pane ySplit="5" topLeftCell="A6" activePane="bottomLeft" state="frozen"/>
      <selection pane="bottomLeft" activeCell="G11" sqref="G11"/>
    </sheetView>
  </sheetViews>
  <sheetFormatPr defaultRowHeight="15" x14ac:dyDescent="0.25"/>
  <cols>
    <col min="1" max="1" width="15.140625" customWidth="1"/>
    <col min="2" max="2" width="18.28515625" customWidth="1"/>
    <col min="3" max="3" width="45" customWidth="1"/>
    <col min="4" max="4" width="20.7109375" customWidth="1"/>
    <col min="6" max="6" width="11.42578125" customWidth="1"/>
    <col min="7" max="7" width="11.85546875" customWidth="1"/>
    <col min="8" max="8" width="13.85546875" customWidth="1"/>
    <col min="9" max="10" width="11.28515625" customWidth="1"/>
  </cols>
  <sheetData>
    <row r="1" spans="1:11" ht="18.75" x14ac:dyDescent="0.3">
      <c r="A1" s="211" t="s">
        <v>272</v>
      </c>
      <c r="B1" s="211"/>
      <c r="C1" s="211"/>
      <c r="D1" s="211"/>
    </row>
    <row r="2" spans="1:11" ht="15" customHeight="1" x14ac:dyDescent="0.25">
      <c r="A2" s="216" t="s">
        <v>273</v>
      </c>
      <c r="B2" s="216"/>
      <c r="C2" s="216"/>
      <c r="D2" s="216"/>
    </row>
    <row r="3" spans="1:11" ht="15" customHeight="1" x14ac:dyDescent="0.25">
      <c r="A3" s="216" t="s">
        <v>136</v>
      </c>
      <c r="B3" s="216"/>
      <c r="C3" s="216"/>
      <c r="D3" s="216"/>
    </row>
    <row r="4" spans="1:11" ht="30.75" customHeight="1" thickBot="1" x14ac:dyDescent="0.3">
      <c r="A4" s="220" t="s">
        <v>274</v>
      </c>
      <c r="B4" s="220"/>
      <c r="C4" s="220"/>
      <c r="D4" s="220"/>
    </row>
    <row r="5" spans="1:11" x14ac:dyDescent="0.25">
      <c r="A5" s="178" t="s">
        <v>4</v>
      </c>
      <c r="B5" s="179" t="s">
        <v>21</v>
      </c>
      <c r="C5" s="180" t="s">
        <v>23</v>
      </c>
      <c r="D5" s="181" t="s">
        <v>24</v>
      </c>
    </row>
    <row r="6" spans="1:11" ht="36" customHeight="1" x14ac:dyDescent="0.25">
      <c r="A6" s="34" t="s">
        <v>275</v>
      </c>
      <c r="B6" s="182" t="s">
        <v>276</v>
      </c>
      <c r="C6" s="70" t="s">
        <v>277</v>
      </c>
      <c r="D6" s="183">
        <v>16000</v>
      </c>
      <c r="G6" s="138"/>
      <c r="H6" s="138"/>
      <c r="I6" s="138"/>
      <c r="J6" s="138"/>
    </row>
    <row r="7" spans="1:11" ht="30" x14ac:dyDescent="0.25">
      <c r="A7" s="30" t="s">
        <v>278</v>
      </c>
      <c r="B7" s="74" t="s">
        <v>279</v>
      </c>
      <c r="C7" s="74" t="s">
        <v>280</v>
      </c>
      <c r="D7" s="184">
        <v>25000</v>
      </c>
      <c r="G7" s="138"/>
      <c r="H7" s="138"/>
      <c r="I7" s="138"/>
      <c r="J7" s="138"/>
    </row>
    <row r="8" spans="1:11" ht="30" customHeight="1" x14ac:dyDescent="0.25">
      <c r="A8" s="30" t="s">
        <v>28</v>
      </c>
      <c r="B8" s="74" t="s">
        <v>281</v>
      </c>
      <c r="C8" s="97" t="s">
        <v>282</v>
      </c>
      <c r="D8" s="184">
        <v>15000</v>
      </c>
      <c r="G8" s="138"/>
      <c r="H8" s="138"/>
      <c r="I8" s="138"/>
      <c r="J8" s="138"/>
    </row>
    <row r="9" spans="1:11" ht="33" customHeight="1" x14ac:dyDescent="0.25">
      <c r="A9" s="30" t="s">
        <v>175</v>
      </c>
      <c r="B9" s="74" t="s">
        <v>176</v>
      </c>
      <c r="C9" s="74" t="s">
        <v>283</v>
      </c>
      <c r="D9" s="184">
        <v>15000</v>
      </c>
      <c r="G9" s="138"/>
      <c r="H9" s="138"/>
      <c r="I9" s="138"/>
      <c r="J9" s="138"/>
    </row>
    <row r="10" spans="1:11" ht="33" customHeight="1" x14ac:dyDescent="0.25">
      <c r="A10" s="30" t="s">
        <v>28</v>
      </c>
      <c r="B10" s="74" t="s">
        <v>284</v>
      </c>
      <c r="C10" s="74" t="s">
        <v>285</v>
      </c>
      <c r="D10" s="184">
        <v>15000</v>
      </c>
      <c r="G10" s="138"/>
      <c r="H10" s="138"/>
      <c r="I10" s="138"/>
      <c r="J10" s="138"/>
    </row>
    <row r="11" spans="1:11" ht="33" customHeight="1" x14ac:dyDescent="0.25">
      <c r="A11" s="30" t="s">
        <v>286</v>
      </c>
      <c r="B11" s="185" t="s">
        <v>287</v>
      </c>
      <c r="C11" s="186" t="s">
        <v>288</v>
      </c>
      <c r="D11" s="184">
        <v>25000</v>
      </c>
      <c r="G11" s="138"/>
      <c r="H11" s="138"/>
      <c r="I11" s="138"/>
      <c r="J11" s="138"/>
    </row>
    <row r="12" spans="1:11" ht="30.75" customHeight="1" x14ac:dyDescent="0.25">
      <c r="A12" s="30" t="s">
        <v>289</v>
      </c>
      <c r="B12" s="74" t="s">
        <v>290</v>
      </c>
      <c r="C12" s="97" t="s">
        <v>285</v>
      </c>
      <c r="D12" s="184">
        <v>15000</v>
      </c>
      <c r="F12" s="187"/>
      <c r="G12" s="138"/>
      <c r="H12" s="138"/>
      <c r="I12" s="138"/>
      <c r="J12" s="138"/>
      <c r="K12" s="138"/>
    </row>
    <row r="13" spans="1:11" x14ac:dyDescent="0.25">
      <c r="A13" s="105"/>
      <c r="B13" s="100"/>
      <c r="C13" s="100"/>
      <c r="D13" s="188"/>
      <c r="F13" s="138"/>
      <c r="G13" s="138"/>
      <c r="H13" s="138"/>
      <c r="I13" s="189"/>
      <c r="J13" s="138"/>
      <c r="K13" s="138"/>
    </row>
    <row r="14" spans="1:11" x14ac:dyDescent="0.25">
      <c r="A14" s="190" t="s">
        <v>291</v>
      </c>
      <c r="B14" s="191" t="s">
        <v>82</v>
      </c>
      <c r="C14" s="192" t="s">
        <v>292</v>
      </c>
      <c r="D14" s="193">
        <v>24561.9</v>
      </c>
      <c r="F14" s="138"/>
      <c r="G14" s="138"/>
      <c r="H14" s="138"/>
      <c r="I14" s="138"/>
      <c r="J14" s="138"/>
      <c r="K14" s="138"/>
    </row>
    <row r="15" spans="1:11" ht="30" x14ac:dyDescent="0.25">
      <c r="A15" s="190" t="s">
        <v>293</v>
      </c>
      <c r="B15" s="191" t="s">
        <v>294</v>
      </c>
      <c r="C15" s="192" t="s">
        <v>295</v>
      </c>
      <c r="D15" s="193">
        <v>6000</v>
      </c>
      <c r="F15" s="138"/>
      <c r="G15" s="138"/>
      <c r="H15" s="138"/>
      <c r="I15" s="138"/>
      <c r="J15" s="138"/>
      <c r="K15" s="138"/>
    </row>
    <row r="16" spans="1:11" ht="33" customHeight="1" x14ac:dyDescent="0.25">
      <c r="A16" s="190" t="s">
        <v>296</v>
      </c>
      <c r="B16" s="191" t="s">
        <v>297</v>
      </c>
      <c r="C16" s="192" t="s">
        <v>298</v>
      </c>
      <c r="D16" s="193">
        <v>10000</v>
      </c>
      <c r="F16" s="138"/>
      <c r="G16" s="138"/>
      <c r="H16" s="138"/>
      <c r="I16" s="138"/>
      <c r="J16" s="138"/>
      <c r="K16" s="138"/>
    </row>
    <row r="17" spans="1:11" s="194" customFormat="1" ht="30" x14ac:dyDescent="0.25">
      <c r="A17" s="190" t="s">
        <v>299</v>
      </c>
      <c r="B17" s="191" t="s">
        <v>300</v>
      </c>
      <c r="C17" s="192" t="s">
        <v>301</v>
      </c>
      <c r="D17" s="193">
        <v>20000</v>
      </c>
      <c r="F17" s="195"/>
      <c r="G17" s="195"/>
      <c r="H17" s="195"/>
      <c r="I17" s="195"/>
      <c r="J17" s="195"/>
      <c r="K17" s="195"/>
    </row>
    <row r="18" spans="1:11" s="194" customFormat="1" x14ac:dyDescent="0.25">
      <c r="A18" s="190" t="s">
        <v>302</v>
      </c>
      <c r="B18" s="191" t="s">
        <v>303</v>
      </c>
      <c r="C18" s="192" t="s">
        <v>304</v>
      </c>
      <c r="D18" s="193">
        <v>20000</v>
      </c>
      <c r="F18" s="195"/>
      <c r="G18" s="195"/>
      <c r="H18" s="195"/>
      <c r="I18" s="195"/>
      <c r="J18" s="195"/>
      <c r="K18" s="195"/>
    </row>
    <row r="19" spans="1:11" s="194" customFormat="1" x14ac:dyDescent="0.25">
      <c r="A19" s="196" t="s">
        <v>105</v>
      </c>
      <c r="B19" s="197" t="s">
        <v>305</v>
      </c>
      <c r="C19" s="198" t="s">
        <v>292</v>
      </c>
      <c r="D19" s="193">
        <v>18140</v>
      </c>
      <c r="F19" s="195"/>
      <c r="G19" s="199"/>
      <c r="H19" s="195"/>
      <c r="I19" s="200"/>
      <c r="J19" s="201"/>
      <c r="K19" s="195"/>
    </row>
    <row r="20" spans="1:11" s="194" customFormat="1" ht="30" x14ac:dyDescent="0.25">
      <c r="A20" s="190" t="s">
        <v>306</v>
      </c>
      <c r="B20" s="191" t="s">
        <v>307</v>
      </c>
      <c r="C20" s="192" t="s">
        <v>308</v>
      </c>
      <c r="D20" s="193">
        <v>11000</v>
      </c>
      <c r="F20" s="195"/>
      <c r="G20" s="195"/>
      <c r="H20" s="195"/>
      <c r="I20" s="195"/>
      <c r="J20" s="195"/>
      <c r="K20" s="195"/>
    </row>
    <row r="21" spans="1:11" s="194" customFormat="1" ht="30" x14ac:dyDescent="0.25">
      <c r="A21" s="190" t="s">
        <v>309</v>
      </c>
      <c r="B21" s="191" t="s">
        <v>148</v>
      </c>
      <c r="C21" s="192" t="s">
        <v>310</v>
      </c>
      <c r="D21" s="193">
        <v>17000</v>
      </c>
      <c r="F21" s="195"/>
      <c r="G21" s="195"/>
      <c r="H21" s="195"/>
      <c r="I21" s="195"/>
      <c r="J21" s="195"/>
      <c r="K21" s="195"/>
    </row>
    <row r="22" spans="1:11" s="194" customFormat="1" x14ac:dyDescent="0.25">
      <c r="A22" s="190" t="s">
        <v>311</v>
      </c>
      <c r="B22" s="191" t="s">
        <v>312</v>
      </c>
      <c r="C22" s="192" t="s">
        <v>313</v>
      </c>
      <c r="D22" s="193">
        <v>12500</v>
      </c>
      <c r="G22" s="195"/>
      <c r="H22" s="195"/>
      <c r="I22" s="195"/>
      <c r="J22" s="195"/>
    </row>
    <row r="23" spans="1:11" s="194" customFormat="1" ht="30" x14ac:dyDescent="0.25">
      <c r="A23" s="190" t="s">
        <v>314</v>
      </c>
      <c r="B23" s="191" t="s">
        <v>315</v>
      </c>
      <c r="C23" s="192" t="s">
        <v>316</v>
      </c>
      <c r="D23" s="193">
        <v>12500</v>
      </c>
      <c r="G23" s="195"/>
      <c r="H23" s="195"/>
      <c r="I23" s="195"/>
      <c r="J23" s="195"/>
    </row>
    <row r="24" spans="1:11" s="194" customFormat="1" x14ac:dyDescent="0.25">
      <c r="A24" s="196" t="s">
        <v>317</v>
      </c>
      <c r="B24" s="197" t="s">
        <v>318</v>
      </c>
      <c r="C24" s="198" t="s">
        <v>319</v>
      </c>
      <c r="D24" s="193">
        <v>11000</v>
      </c>
      <c r="G24" s="195"/>
      <c r="H24" s="195"/>
      <c r="I24" s="195"/>
      <c r="J24" s="195"/>
    </row>
    <row r="25" spans="1:11" s="194" customFormat="1" x14ac:dyDescent="0.25">
      <c r="A25" s="190" t="s">
        <v>320</v>
      </c>
      <c r="B25" s="191" t="s">
        <v>321</v>
      </c>
      <c r="C25" s="192" t="s">
        <v>322</v>
      </c>
      <c r="D25" s="193">
        <v>8500</v>
      </c>
      <c r="G25" s="195"/>
      <c r="H25" s="195"/>
      <c r="I25" s="195"/>
      <c r="J25" s="195"/>
    </row>
    <row r="26" spans="1:11" s="194" customFormat="1" x14ac:dyDescent="0.25">
      <c r="A26" s="190" t="s">
        <v>323</v>
      </c>
      <c r="B26" s="191" t="s">
        <v>324</v>
      </c>
      <c r="C26" s="192" t="s">
        <v>325</v>
      </c>
      <c r="D26" s="193">
        <v>14000</v>
      </c>
      <c r="G26" s="195"/>
      <c r="H26" s="195"/>
      <c r="I26" s="195"/>
      <c r="J26" s="195"/>
    </row>
    <row r="27" spans="1:11" s="194" customFormat="1" x14ac:dyDescent="0.25">
      <c r="A27" s="190" t="s">
        <v>326</v>
      </c>
      <c r="B27" s="191" t="s">
        <v>327</v>
      </c>
      <c r="C27" s="192" t="s">
        <v>328</v>
      </c>
      <c r="D27" s="193">
        <v>11400</v>
      </c>
      <c r="G27" s="195"/>
      <c r="H27" s="195"/>
      <c r="I27" s="195"/>
      <c r="J27" s="195"/>
    </row>
    <row r="28" spans="1:11" s="194" customFormat="1" ht="16.5" x14ac:dyDescent="0.3">
      <c r="A28" s="190" t="s">
        <v>329</v>
      </c>
      <c r="B28" s="191" t="s">
        <v>330</v>
      </c>
      <c r="C28" s="192" t="s">
        <v>331</v>
      </c>
      <c r="D28" s="193">
        <v>12000</v>
      </c>
      <c r="G28" s="195"/>
      <c r="H28" s="195"/>
      <c r="I28" s="195"/>
      <c r="J28" s="195"/>
    </row>
    <row r="29" spans="1:11" s="194" customFormat="1" ht="16.5" x14ac:dyDescent="0.3">
      <c r="A29" s="190" t="s">
        <v>332</v>
      </c>
      <c r="B29" s="191" t="s">
        <v>36</v>
      </c>
      <c r="C29" s="192" t="s">
        <v>333</v>
      </c>
      <c r="D29" s="193">
        <v>13000</v>
      </c>
      <c r="G29" s="195"/>
      <c r="H29" s="195"/>
      <c r="I29" s="195"/>
      <c r="J29" s="195"/>
    </row>
    <row r="30" spans="1:11" s="194" customFormat="1" x14ac:dyDescent="0.25">
      <c r="A30" s="202"/>
      <c r="B30" s="203"/>
      <c r="C30" s="204"/>
      <c r="D30" s="205"/>
      <c r="F30" s="201"/>
      <c r="G30" s="195"/>
      <c r="H30" s="195"/>
      <c r="I30" s="195"/>
      <c r="J30" s="201"/>
    </row>
    <row r="31" spans="1:11" ht="32.25" customHeight="1" x14ac:dyDescent="0.25">
      <c r="A31" s="206"/>
      <c r="B31" s="206"/>
      <c r="C31" s="206"/>
      <c r="D31" s="207"/>
    </row>
    <row r="32" spans="1:11" ht="32.25" customHeight="1" x14ac:dyDescent="0.25">
      <c r="A32" s="206"/>
      <c r="B32" s="206"/>
      <c r="C32" s="208"/>
      <c r="D32" s="209">
        <f>SUM(D6:D30)</f>
        <v>347601.9</v>
      </c>
    </row>
    <row r="33" spans="1:4" ht="32.25" customHeight="1" x14ac:dyDescent="0.25">
      <c r="A33" s="206"/>
      <c r="B33" s="206"/>
      <c r="C33" s="206"/>
      <c r="D33" s="207"/>
    </row>
    <row r="34" spans="1:4" x14ac:dyDescent="0.25">
      <c r="A34" s="3"/>
      <c r="B34" s="3"/>
      <c r="C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84" t="s">
        <v>334</v>
      </c>
      <c r="D36" s="210">
        <f>COUNTIF(A6:A28, "*")</f>
        <v>22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f12bc6-11bd-424c-8a84-d1417ec44e21" xsi:nil="true"/>
    <lcf76f155ced4ddcb4097134ff3c332f xmlns="cc8e21d9-f155-4e3e-856b-baed791f5a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99F9C41810D49A2A08F72DC5D8113" ma:contentTypeVersion="16" ma:contentTypeDescription="Create a new document." ma:contentTypeScope="" ma:versionID="9c41b1a7ef51f21e1adb64927383b54c">
  <xsd:schema xmlns:xsd="http://www.w3.org/2001/XMLSchema" xmlns:xs="http://www.w3.org/2001/XMLSchema" xmlns:p="http://schemas.microsoft.com/office/2006/metadata/properties" xmlns:ns2="cc8e21d9-f155-4e3e-856b-baed791f5aa1" xmlns:ns3="44f12bc6-11bd-424c-8a84-d1417ec44e21" targetNamespace="http://schemas.microsoft.com/office/2006/metadata/properties" ma:root="true" ma:fieldsID="16c9597e9eb5ccf60829dfe4ca7b46a1" ns2:_="" ns3:_="">
    <xsd:import namespace="cc8e21d9-f155-4e3e-856b-baed791f5aa1"/>
    <xsd:import namespace="44f12bc6-11bd-424c-8a84-d1417ec44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e21d9-f155-4e3e-856b-baed791f5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b8afdcc-feb6-4fed-9b52-76b915786d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12bc6-11bd-424c-8a84-d1417ec44e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8df69a1-696f-4cf2-bc3e-4c8c035eb3e5}" ma:internalName="TaxCatchAll" ma:showField="CatchAllData" ma:web="44f12bc6-11bd-424c-8a84-d1417ec44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462C5-EF6E-4D66-AC29-C73C28AE6D7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CC833BF-531B-4755-AE62-647FF827A7C9}">
  <ds:schemaRefs>
    <ds:schemaRef ds:uri="http://schemas.microsoft.com/office/2006/metadata/properties"/>
    <ds:schemaRef ds:uri="http://schemas.microsoft.com/office/infopath/2007/PartnerControls"/>
    <ds:schemaRef ds:uri="44f12bc6-11bd-424c-8a84-d1417ec44e21"/>
    <ds:schemaRef ds:uri="cc8e21d9-f155-4e3e-856b-baed791f5aa1"/>
  </ds:schemaRefs>
</ds:datastoreItem>
</file>

<file path=customXml/itemProps3.xml><?xml version="1.0" encoding="utf-8"?>
<ds:datastoreItem xmlns:ds="http://schemas.openxmlformats.org/officeDocument/2006/customXml" ds:itemID="{A881230C-E291-4F63-8EFD-32839676F4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2453B4-6466-4F91-8869-ECE27877D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e21d9-f155-4e3e-856b-baed791f5aa1"/>
    <ds:schemaRef ds:uri="44f12bc6-11bd-424c-8a84-d1417ec44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1A</vt:lpstr>
      <vt:lpstr>Appendix 1B</vt:lpstr>
      <vt:lpstr>Appendix 1C</vt:lpstr>
      <vt:lpstr>Appendix 1D</vt:lpstr>
      <vt:lpstr>Appendix 1E</vt:lpstr>
      <vt:lpstr>Appendix 1F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dnoone</dc:creator>
  <cp:keywords/>
  <dc:description/>
  <cp:lastModifiedBy>Siobhan  Gillen</cp:lastModifiedBy>
  <cp:revision/>
  <cp:lastPrinted>2026-03-26T10:57:10Z</cp:lastPrinted>
  <dcterms:created xsi:type="dcterms:W3CDTF">2022-02-24T11:15:18Z</dcterms:created>
  <dcterms:modified xsi:type="dcterms:W3CDTF">2026-03-26T17:59:31Z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0x01010073499F9C41810D49A2A08F72DC5D8113</vt:lpwstr>
  </property>
  <property fmtid="{D5CDD505-2E9C-101B-9397-08002B2CF9AE}" pid="3" name="MediaServiceImageTags">
    <vt:lpwstr/>
  </property>
</Properties>
</file>